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<sst xmlns="http://schemas.openxmlformats.org/spreadsheetml/2006/main" count="417" uniqueCount="24">
  <si>
    <t>职位代码</t>
  </si>
  <si>
    <t>准考证号</t>
  </si>
  <si>
    <t>成绩</t>
  </si>
  <si>
    <t>2021001-村岗位一(砀城镇1)</t>
  </si>
  <si>
    <t>2021002-村岗位一(高铁新区2)</t>
  </si>
  <si>
    <t>2021003-村岗位一(玄庙镇3)</t>
  </si>
  <si>
    <t>2021004-村岗位二(玄庙镇3)</t>
  </si>
  <si>
    <t>2021005-村岗位一(周寨镇4)</t>
  </si>
  <si>
    <t>2021006-村岗位二(周寨镇4)</t>
  </si>
  <si>
    <t>2021007-村岗位一(葛集镇5)</t>
  </si>
  <si>
    <t>2021008-村岗位二(葛集镇5)</t>
  </si>
  <si>
    <t>2021009-村岗位一(唐寨镇6)</t>
  </si>
  <si>
    <t>2021010-村岗位二(唐寨镇6)</t>
  </si>
  <si>
    <t>2021011-村岗位一(程庄镇7)</t>
  </si>
  <si>
    <t>2021012-村岗位二(程庄镇7)</t>
  </si>
  <si>
    <t>2021013-村岗位一(朱楼镇8)</t>
  </si>
  <si>
    <t>2021014-村岗位一(关帝庙镇9)</t>
  </si>
  <si>
    <t>2021015-村岗位二(关帝庙镇9)</t>
  </si>
  <si>
    <t>2021016-村岗位一(李庄镇10)</t>
  </si>
  <si>
    <t>2021017-村岗位一(良梨镇11)</t>
  </si>
  <si>
    <t>2021018-村岗位一(赵屯镇12)</t>
  </si>
  <si>
    <t>2021019-村岗位二(赵屯镇12)</t>
  </si>
  <si>
    <t>2021020-村岗位一(曹庄镇13)</t>
  </si>
  <si>
    <t>2021021-村岗位一(官庄坝镇14)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</si>
</sst>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1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15"/>
  <sheetViews>
    <sheetView tabSelected="1" zoomScaleSheetLayoutView="100" workbookViewId="0" topLeftCell="A1">
      <selection activeCell="I17" sqref="I17"/>
    </sheetView>
  </sheetViews>
  <sheetFormatPr defaultColWidth="9.00390625" defaultRowHeight="14.25"/>
  <cols>
    <col min="1" max="1" width="33.875" style="1" customWidth="1"/>
    <col min="2" max="2" width="13.375" style="1" customWidth="1"/>
    <col min="3" max="3" width="9.00390625" style="2" customWidth="1"/>
    <col min="4" max="16384" width="9.00390625" style="1" customWidth="1"/>
  </cols>
  <sheetData>
    <row r="1" spans="1:3" ht="18.75" customHeight="1">
      <c r="A1" s="3" t="s">
        <v>0</v>
      </c>
      <c r="B1" s="3" t="s">
        <v>1</v>
      </c>
      <c r="C1" s="4" t="s">
        <v>2</v>
      </c>
    </row>
    <row r="2" spans="1:3" ht="18.75" customHeight="1">
      <c r="A2" s="3" t="s">
        <v>3</v>
      </c>
      <c r="B2" s="3" t="str">
        <f>"2021080221"</f>
        <v>2021080221</v>
      </c>
      <c r="C2" s="4">
        <v>93</v>
      </c>
    </row>
    <row r="3" spans="1:3" ht="18.75" customHeight="1">
      <c r="A3" s="3" t="s">
        <v>3</v>
      </c>
      <c r="B3" s="3" t="str">
        <f>"2021080301"</f>
        <v>2021080301</v>
      </c>
      <c r="C3" s="4">
        <v>85.2</v>
      </c>
    </row>
    <row r="4" spans="1:3" ht="18.75" customHeight="1">
      <c r="A4" s="3" t="s">
        <v>3</v>
      </c>
      <c r="B4" s="3" t="str">
        <f>"2021080207"</f>
        <v>2021080207</v>
      </c>
      <c r="C4" s="4">
        <v>83.2</v>
      </c>
    </row>
    <row r="5" spans="1:3" ht="18.75" customHeight="1">
      <c r="A5" s="3" t="s">
        <v>3</v>
      </c>
      <c r="B5" s="3" t="str">
        <f>"2021080406"</f>
        <v>2021080406</v>
      </c>
      <c r="C5" s="4">
        <v>83</v>
      </c>
    </row>
    <row r="6" spans="1:3" ht="18.75" customHeight="1">
      <c r="A6" s="3" t="s">
        <v>3</v>
      </c>
      <c r="B6" s="3" t="str">
        <f>"2021080515"</f>
        <v>2021080515</v>
      </c>
      <c r="C6" s="4">
        <v>81.4</v>
      </c>
    </row>
    <row r="7" spans="1:3" ht="18.75" customHeight="1">
      <c r="A7" s="3" t="s">
        <v>3</v>
      </c>
      <c r="B7" s="3" t="str">
        <f>"2021080223"</f>
        <v>2021080223</v>
      </c>
      <c r="C7" s="4">
        <v>80.8</v>
      </c>
    </row>
    <row r="8" spans="1:3" ht="18.75" customHeight="1">
      <c r="A8" s="3" t="s">
        <v>3</v>
      </c>
      <c r="B8" s="3" t="str">
        <f>"2021080325"</f>
        <v>2021080325</v>
      </c>
      <c r="C8" s="4">
        <v>79.4</v>
      </c>
    </row>
    <row r="9" spans="1:3" ht="18.75" customHeight="1">
      <c r="A9" s="3" t="s">
        <v>3</v>
      </c>
      <c r="B9" s="3" t="str">
        <f>"2021080402"</f>
        <v>2021080402</v>
      </c>
      <c r="C9" s="4">
        <v>79</v>
      </c>
    </row>
    <row r="10" spans="1:3" ht="18.75" customHeight="1">
      <c r="A10" s="3" t="s">
        <v>3</v>
      </c>
      <c r="B10" s="3" t="str">
        <f>"2021080305"</f>
        <v>2021080305</v>
      </c>
      <c r="C10" s="4">
        <v>78.8</v>
      </c>
    </row>
    <row r="11" spans="1:3" ht="18.75" customHeight="1">
      <c r="A11" s="3" t="s">
        <v>3</v>
      </c>
      <c r="B11" s="3" t="str">
        <f>"2021080121"</f>
        <v>2021080121</v>
      </c>
      <c r="C11" s="4">
        <v>77.8</v>
      </c>
    </row>
    <row r="12" spans="1:3" ht="18.75" customHeight="1">
      <c r="A12" s="3" t="s">
        <v>3</v>
      </c>
      <c r="B12" s="3" t="str">
        <f>"2021080318"</f>
        <v>2021080318</v>
      </c>
      <c r="C12" s="4">
        <v>77.4</v>
      </c>
    </row>
    <row r="13" spans="1:3" ht="18.75" customHeight="1">
      <c r="A13" s="3" t="s">
        <v>3</v>
      </c>
      <c r="B13" s="3" t="str">
        <f>"2021080427"</f>
        <v>2021080427</v>
      </c>
      <c r="C13" s="4">
        <v>77.4</v>
      </c>
    </row>
    <row r="14" spans="1:3" ht="18.75" customHeight="1">
      <c r="A14" s="3" t="s">
        <v>3</v>
      </c>
      <c r="B14" s="3" t="str">
        <f>"2021080508"</f>
        <v>2021080508</v>
      </c>
      <c r="C14" s="4">
        <v>77</v>
      </c>
    </row>
    <row r="15" spans="1:3" ht="18.75" customHeight="1">
      <c r="A15" s="3" t="s">
        <v>3</v>
      </c>
      <c r="B15" s="3" t="str">
        <f>"2021080421"</f>
        <v>2021080421</v>
      </c>
      <c r="C15" s="4">
        <v>76.2</v>
      </c>
    </row>
    <row r="16" spans="1:3" ht="18.75" customHeight="1">
      <c r="A16" s="3" t="s">
        <v>3</v>
      </c>
      <c r="B16" s="3" t="str">
        <f>"2021080306"</f>
        <v>2021080306</v>
      </c>
      <c r="C16" s="4">
        <v>76</v>
      </c>
    </row>
    <row r="17" spans="1:3" ht="18.75" customHeight="1">
      <c r="A17" s="3" t="s">
        <v>3</v>
      </c>
      <c r="B17" s="3" t="str">
        <f>"2021080310"</f>
        <v>2021080310</v>
      </c>
      <c r="C17" s="4">
        <v>75.6</v>
      </c>
    </row>
    <row r="18" spans="1:3" ht="18.75" customHeight="1">
      <c r="A18" s="3" t="s">
        <v>3</v>
      </c>
      <c r="B18" s="3" t="str">
        <f>"2021080118"</f>
        <v>2021080118</v>
      </c>
      <c r="C18" s="4">
        <v>75.2</v>
      </c>
    </row>
    <row r="19" spans="1:3" ht="18.75" customHeight="1">
      <c r="A19" s="3" t="s">
        <v>3</v>
      </c>
      <c r="B19" s="3" t="str">
        <f>"2021080319"</f>
        <v>2021080319</v>
      </c>
      <c r="C19" s="4">
        <v>74.6</v>
      </c>
    </row>
    <row r="20" spans="1:3" ht="18.75" customHeight="1">
      <c r="A20" s="3" t="s">
        <v>3</v>
      </c>
      <c r="B20" s="3" t="str">
        <f>"2021080124"</f>
        <v>2021080124</v>
      </c>
      <c r="C20" s="4">
        <v>74.4</v>
      </c>
    </row>
    <row r="21" spans="1:3" ht="18.75" customHeight="1">
      <c r="A21" s="3" t="s">
        <v>3</v>
      </c>
      <c r="B21" s="3" t="str">
        <f>"2021080424"</f>
        <v>2021080424</v>
      </c>
      <c r="C21" s="4">
        <v>74.2</v>
      </c>
    </row>
    <row r="22" spans="1:3" ht="18.75" customHeight="1">
      <c r="A22" s="3" t="s">
        <v>3</v>
      </c>
      <c r="B22" s="3" t="str">
        <f>"2021080208"</f>
        <v>2021080208</v>
      </c>
      <c r="C22" s="4">
        <v>73.2</v>
      </c>
    </row>
    <row r="23" spans="1:3" ht="18.75" customHeight="1">
      <c r="A23" s="3" t="s">
        <v>3</v>
      </c>
      <c r="B23" s="3" t="str">
        <f>"2021080513"</f>
        <v>2021080513</v>
      </c>
      <c r="C23" s="4">
        <v>73.2</v>
      </c>
    </row>
    <row r="24" spans="1:3" ht="18.75" customHeight="1">
      <c r="A24" s="3" t="s">
        <v>3</v>
      </c>
      <c r="B24" s="3" t="str">
        <f>"2021080103"</f>
        <v>2021080103</v>
      </c>
      <c r="C24" s="4">
        <v>72.2</v>
      </c>
    </row>
    <row r="25" spans="1:3" ht="18.75" customHeight="1">
      <c r="A25" s="3" t="s">
        <v>3</v>
      </c>
      <c r="B25" s="3" t="str">
        <f>"2021080519"</f>
        <v>2021080519</v>
      </c>
      <c r="C25" s="4">
        <v>71.8</v>
      </c>
    </row>
    <row r="26" spans="1:3" ht="18.75" customHeight="1">
      <c r="A26" s="3" t="s">
        <v>3</v>
      </c>
      <c r="B26" s="3" t="str">
        <f>"2021080203"</f>
        <v>2021080203</v>
      </c>
      <c r="C26" s="4">
        <v>71.6</v>
      </c>
    </row>
    <row r="27" spans="1:3" ht="18.75" customHeight="1">
      <c r="A27" s="3" t="s">
        <v>3</v>
      </c>
      <c r="B27" s="3" t="str">
        <f>"2021080202"</f>
        <v>2021080202</v>
      </c>
      <c r="C27" s="4">
        <v>71.4</v>
      </c>
    </row>
    <row r="28" spans="1:3" ht="18.75" customHeight="1">
      <c r="A28" s="3" t="s">
        <v>3</v>
      </c>
      <c r="B28" s="3" t="str">
        <f>"2021080422"</f>
        <v>2021080422</v>
      </c>
      <c r="C28" s="4">
        <v>71.4</v>
      </c>
    </row>
    <row r="29" spans="1:3" ht="18.75" customHeight="1">
      <c r="A29" s="3" t="s">
        <v>3</v>
      </c>
      <c r="B29" s="3" t="str">
        <f>"2021080504"</f>
        <v>2021080504</v>
      </c>
      <c r="C29" s="4">
        <v>71.4</v>
      </c>
    </row>
    <row r="30" spans="1:3" ht="18.75" customHeight="1">
      <c r="A30" s="3" t="s">
        <v>3</v>
      </c>
      <c r="B30" s="3" t="str">
        <f>"2021080213"</f>
        <v>2021080213</v>
      </c>
      <c r="C30" s="4">
        <v>71.2</v>
      </c>
    </row>
    <row r="31" spans="1:3" ht="18.75" customHeight="1">
      <c r="A31" s="3" t="s">
        <v>3</v>
      </c>
      <c r="B31" s="3" t="str">
        <f>"2021080117"</f>
        <v>2021080117</v>
      </c>
      <c r="C31" s="4">
        <v>71</v>
      </c>
    </row>
    <row r="32" spans="1:3" ht="18.75" customHeight="1">
      <c r="A32" s="3" t="s">
        <v>3</v>
      </c>
      <c r="B32" s="3" t="str">
        <f>"2021080417"</f>
        <v>2021080417</v>
      </c>
      <c r="C32" s="4">
        <v>70.2</v>
      </c>
    </row>
    <row r="33" spans="1:3" ht="18.75" customHeight="1">
      <c r="A33" s="3" t="s">
        <v>3</v>
      </c>
      <c r="B33" s="3" t="str">
        <f>"2021080303"</f>
        <v>2021080303</v>
      </c>
      <c r="C33" s="4">
        <v>70</v>
      </c>
    </row>
    <row r="34" spans="1:3" ht="18.75" customHeight="1">
      <c r="A34" s="3" t="s">
        <v>4</v>
      </c>
      <c r="B34" s="3" t="str">
        <f>"2021080529"</f>
        <v>2021080529</v>
      </c>
      <c r="C34" s="4">
        <v>94</v>
      </c>
    </row>
    <row r="35" spans="1:3" ht="18.75" customHeight="1">
      <c r="A35" s="3" t="s">
        <v>4</v>
      </c>
      <c r="B35" s="3" t="str">
        <f>"2021080610"</f>
        <v>2021080610</v>
      </c>
      <c r="C35" s="4">
        <v>89.6</v>
      </c>
    </row>
    <row r="36" spans="1:3" ht="18.75" customHeight="1">
      <c r="A36" s="3" t="s">
        <v>4</v>
      </c>
      <c r="B36" s="3" t="str">
        <f>"2021080609"</f>
        <v>2021080609</v>
      </c>
      <c r="C36" s="4">
        <v>89.2</v>
      </c>
    </row>
    <row r="37" spans="1:3" ht="18.75" customHeight="1">
      <c r="A37" s="3" t="s">
        <v>4</v>
      </c>
      <c r="B37" s="3" t="str">
        <f>"2021080703"</f>
        <v>2021080703</v>
      </c>
      <c r="C37" s="4">
        <v>84.2</v>
      </c>
    </row>
    <row r="38" spans="1:3" ht="18.75" customHeight="1">
      <c r="A38" s="3" t="s">
        <v>4</v>
      </c>
      <c r="B38" s="3" t="str">
        <f>"2021080730"</f>
        <v>2021080730</v>
      </c>
      <c r="C38" s="4">
        <v>83</v>
      </c>
    </row>
    <row r="39" spans="1:3" ht="18.75" customHeight="1">
      <c r="A39" s="3" t="s">
        <v>4</v>
      </c>
      <c r="B39" s="3" t="str">
        <f>"2021080805"</f>
        <v>2021080805</v>
      </c>
      <c r="C39" s="4">
        <v>82.8</v>
      </c>
    </row>
    <row r="40" spans="1:3" ht="18.75" customHeight="1">
      <c r="A40" s="3" t="s">
        <v>4</v>
      </c>
      <c r="B40" s="3" t="str">
        <f>"2021080821"</f>
        <v>2021080821</v>
      </c>
      <c r="C40" s="4">
        <v>81.6</v>
      </c>
    </row>
    <row r="41" spans="1:3" ht="18.75" customHeight="1">
      <c r="A41" s="3" t="s">
        <v>4</v>
      </c>
      <c r="B41" s="3" t="str">
        <f>"2021080621"</f>
        <v>2021080621</v>
      </c>
      <c r="C41" s="4">
        <v>80.4</v>
      </c>
    </row>
    <row r="42" spans="1:3" ht="18.75" customHeight="1">
      <c r="A42" s="3" t="s">
        <v>4</v>
      </c>
      <c r="B42" s="3" t="str">
        <f>"2021080721"</f>
        <v>2021080721</v>
      </c>
      <c r="C42" s="4">
        <v>80.2</v>
      </c>
    </row>
    <row r="43" spans="1:3" ht="18.75" customHeight="1">
      <c r="A43" s="3" t="s">
        <v>4</v>
      </c>
      <c r="B43" s="3" t="str">
        <f>"2021080723"</f>
        <v>2021080723</v>
      </c>
      <c r="C43" s="4">
        <v>78.4</v>
      </c>
    </row>
    <row r="44" spans="1:3" ht="18.75" customHeight="1">
      <c r="A44" s="3" t="s">
        <v>4</v>
      </c>
      <c r="B44" s="3" t="str">
        <f>"2021080829"</f>
        <v>2021080829</v>
      </c>
      <c r="C44" s="4">
        <v>78.4</v>
      </c>
    </row>
    <row r="45" spans="1:3" ht="18.75" customHeight="1">
      <c r="A45" s="3" t="s">
        <v>4</v>
      </c>
      <c r="B45" s="3" t="str">
        <f>"2021080616"</f>
        <v>2021080616</v>
      </c>
      <c r="C45" s="4">
        <v>74</v>
      </c>
    </row>
    <row r="46" spans="1:3" ht="18.75" customHeight="1">
      <c r="A46" s="3" t="s">
        <v>4</v>
      </c>
      <c r="B46" s="3" t="str">
        <f>"2021080620"</f>
        <v>2021080620</v>
      </c>
      <c r="C46" s="4">
        <v>72.4</v>
      </c>
    </row>
    <row r="47" spans="1:3" ht="18.75" customHeight="1">
      <c r="A47" s="3" t="s">
        <v>4</v>
      </c>
      <c r="B47" s="3" t="str">
        <f>"2021080822"</f>
        <v>2021080822</v>
      </c>
      <c r="C47" s="4">
        <v>72.2</v>
      </c>
    </row>
    <row r="48" spans="1:3" ht="18.75" customHeight="1">
      <c r="A48" s="3" t="s">
        <v>4</v>
      </c>
      <c r="B48" s="3" t="str">
        <f>"2021080627"</f>
        <v>2021080627</v>
      </c>
      <c r="C48" s="4">
        <v>70.6</v>
      </c>
    </row>
    <row r="49" spans="1:3" ht="18.75" customHeight="1">
      <c r="A49" s="3" t="s">
        <v>4</v>
      </c>
      <c r="B49" s="3" t="str">
        <f>"2021080704"</f>
        <v>2021080704</v>
      </c>
      <c r="C49" s="4">
        <v>70</v>
      </c>
    </row>
    <row r="50" spans="1:3" ht="18.75" customHeight="1">
      <c r="A50" s="3" t="s">
        <v>4</v>
      </c>
      <c r="B50" s="3" t="str">
        <f>"2021080707"</f>
        <v>2021080707</v>
      </c>
      <c r="C50" s="4">
        <v>70</v>
      </c>
    </row>
    <row r="51" spans="1:3" ht="18.75" customHeight="1">
      <c r="A51" s="3" t="s">
        <v>4</v>
      </c>
      <c r="B51" s="3" t="str">
        <f>"2021080828"</f>
        <v>2021080828</v>
      </c>
      <c r="C51" s="4">
        <v>69.8</v>
      </c>
    </row>
    <row r="52" spans="1:3" ht="18.75" customHeight="1">
      <c r="A52" s="3" t="s">
        <v>4</v>
      </c>
      <c r="B52" s="3" t="str">
        <f>"2021080713"</f>
        <v>2021080713</v>
      </c>
      <c r="C52" s="4">
        <v>69</v>
      </c>
    </row>
    <row r="53" spans="1:3" ht="18.75" customHeight="1">
      <c r="A53" s="3" t="s">
        <v>4</v>
      </c>
      <c r="B53" s="3" t="str">
        <f>"2021080630"</f>
        <v>2021080630</v>
      </c>
      <c r="C53" s="4">
        <v>68.6</v>
      </c>
    </row>
    <row r="54" spans="1:3" ht="18.75" customHeight="1">
      <c r="A54" s="3" t="s">
        <v>4</v>
      </c>
      <c r="B54" s="3" t="str">
        <f>"2021080714"</f>
        <v>2021080714</v>
      </c>
      <c r="C54" s="4">
        <v>68.6</v>
      </c>
    </row>
    <row r="55" spans="1:3" ht="18.75" customHeight="1">
      <c r="A55" s="3" t="s">
        <v>5</v>
      </c>
      <c r="B55" s="3" t="str">
        <f>"2021080917"</f>
        <v>2021080917</v>
      </c>
      <c r="C55" s="4">
        <v>77.8</v>
      </c>
    </row>
    <row r="56" spans="1:3" ht="18.75" customHeight="1">
      <c r="A56" s="3" t="s">
        <v>5</v>
      </c>
      <c r="B56" s="3" t="str">
        <f>"2021080906"</f>
        <v>2021080906</v>
      </c>
      <c r="C56" s="4">
        <v>75.6</v>
      </c>
    </row>
    <row r="57" spans="1:3" ht="18.75" customHeight="1">
      <c r="A57" s="3" t="s">
        <v>5</v>
      </c>
      <c r="B57" s="3" t="str">
        <f>"2021080920"</f>
        <v>2021080920</v>
      </c>
      <c r="C57" s="4">
        <v>72.2</v>
      </c>
    </row>
    <row r="58" spans="1:3" ht="18.75" customHeight="1">
      <c r="A58" s="3" t="s">
        <v>5</v>
      </c>
      <c r="B58" s="3" t="str">
        <f>"2021081015"</f>
        <v>2021081015</v>
      </c>
      <c r="C58" s="4">
        <v>71</v>
      </c>
    </row>
    <row r="59" spans="1:3" ht="18.75" customHeight="1">
      <c r="A59" s="3" t="s">
        <v>5</v>
      </c>
      <c r="B59" s="3" t="str">
        <f>"2021081008"</f>
        <v>2021081008</v>
      </c>
      <c r="C59" s="4">
        <v>68.8</v>
      </c>
    </row>
    <row r="60" spans="1:3" ht="18.75" customHeight="1">
      <c r="A60" s="3" t="s">
        <v>5</v>
      </c>
      <c r="B60" s="3" t="str">
        <f>"2021081001"</f>
        <v>2021081001</v>
      </c>
      <c r="C60" s="4">
        <v>68</v>
      </c>
    </row>
    <row r="61" spans="1:3" ht="18.75" customHeight="1">
      <c r="A61" s="3" t="s">
        <v>5</v>
      </c>
      <c r="B61" s="3" t="str">
        <f>"2021081019"</f>
        <v>2021081019</v>
      </c>
      <c r="C61" s="4">
        <v>67.6</v>
      </c>
    </row>
    <row r="62" spans="1:3" ht="18.75" customHeight="1">
      <c r="A62" s="3" t="s">
        <v>5</v>
      </c>
      <c r="B62" s="3" t="str">
        <f>"2021081010"</f>
        <v>2021081010</v>
      </c>
      <c r="C62" s="4">
        <v>65.6</v>
      </c>
    </row>
    <row r="63" spans="1:3" ht="18.75" customHeight="1">
      <c r="A63" s="3" t="s">
        <v>5</v>
      </c>
      <c r="B63" s="3" t="str">
        <f>"2021081014"</f>
        <v>2021081014</v>
      </c>
      <c r="C63" s="4">
        <v>64.2</v>
      </c>
    </row>
    <row r="64" spans="1:3" ht="18.75" customHeight="1">
      <c r="A64" s="3" t="s">
        <v>5</v>
      </c>
      <c r="B64" s="3" t="str">
        <f>"2021080928"</f>
        <v>2021080928</v>
      </c>
      <c r="C64" s="4">
        <v>63.8</v>
      </c>
    </row>
    <row r="65" spans="1:3" ht="18.75" customHeight="1">
      <c r="A65" s="3" t="s">
        <v>5</v>
      </c>
      <c r="B65" s="3" t="str">
        <f>"2021081009"</f>
        <v>2021081009</v>
      </c>
      <c r="C65" s="4">
        <v>63.6</v>
      </c>
    </row>
    <row r="66" spans="1:3" ht="18.75" customHeight="1">
      <c r="A66" s="3" t="s">
        <v>5</v>
      </c>
      <c r="B66" s="3" t="str">
        <f>"2021080912"</f>
        <v>2021080912</v>
      </c>
      <c r="C66" s="4">
        <v>61.6</v>
      </c>
    </row>
    <row r="67" spans="1:3" ht="18.75" customHeight="1">
      <c r="A67" s="3" t="s">
        <v>5</v>
      </c>
      <c r="B67" s="3" t="str">
        <f>"2021080916"</f>
        <v>2021080916</v>
      </c>
      <c r="C67" s="4">
        <v>59.8</v>
      </c>
    </row>
    <row r="68" spans="1:3" ht="18.75" customHeight="1">
      <c r="A68" s="3" t="s">
        <v>5</v>
      </c>
      <c r="B68" s="3" t="str">
        <f>"2021081007"</f>
        <v>2021081007</v>
      </c>
      <c r="C68" s="4">
        <v>59.8</v>
      </c>
    </row>
    <row r="69" spans="1:3" ht="18.75" customHeight="1">
      <c r="A69" s="3" t="s">
        <v>5</v>
      </c>
      <c r="B69" s="3" t="str">
        <f>"2021081023"</f>
        <v>2021081023</v>
      </c>
      <c r="C69" s="4">
        <v>59.4</v>
      </c>
    </row>
    <row r="70" spans="1:3" ht="18.75" customHeight="1">
      <c r="A70" s="3" t="s">
        <v>5</v>
      </c>
      <c r="B70" s="3" t="str">
        <f>"2021080930"</f>
        <v>2021080930</v>
      </c>
      <c r="C70" s="4">
        <v>59</v>
      </c>
    </row>
    <row r="71" spans="1:3" ht="18.75" customHeight="1">
      <c r="A71" s="3" t="s">
        <v>5</v>
      </c>
      <c r="B71" s="3" t="str">
        <f>"2021081003"</f>
        <v>2021081003</v>
      </c>
      <c r="C71" s="4">
        <v>58.6</v>
      </c>
    </row>
    <row r="72" spans="1:3" ht="18.75" customHeight="1">
      <c r="A72" s="3" t="s">
        <v>5</v>
      </c>
      <c r="B72" s="3" t="str">
        <f>"2021081011"</f>
        <v>2021081011</v>
      </c>
      <c r="C72" s="4">
        <v>56.8</v>
      </c>
    </row>
    <row r="73" spans="1:3" ht="18.75" customHeight="1">
      <c r="A73" s="3" t="s">
        <v>5</v>
      </c>
      <c r="B73" s="3" t="str">
        <f>"2021080923"</f>
        <v>2021080923</v>
      </c>
      <c r="C73" s="4">
        <v>56.6</v>
      </c>
    </row>
    <row r="74" spans="1:3" ht="18.75" customHeight="1">
      <c r="A74" s="3" t="s">
        <v>5</v>
      </c>
      <c r="B74" s="3" t="str">
        <f>"2021081016"</f>
        <v>2021081016</v>
      </c>
      <c r="C74" s="4">
        <v>53.4</v>
      </c>
    </row>
    <row r="75" spans="1:3" ht="18.75" customHeight="1">
      <c r="A75" s="3" t="s">
        <v>5</v>
      </c>
      <c r="B75" s="3" t="str">
        <f>"2021080925"</f>
        <v>2021080925</v>
      </c>
      <c r="C75" s="4">
        <v>52</v>
      </c>
    </row>
    <row r="76" spans="1:3" ht="18.75" customHeight="1">
      <c r="A76" s="3" t="s">
        <v>6</v>
      </c>
      <c r="B76" s="3" t="str">
        <f>"2021081118"</f>
        <v>2021081118</v>
      </c>
      <c r="C76" s="4">
        <v>84.6</v>
      </c>
    </row>
    <row r="77" spans="1:3" ht="18.75" customHeight="1">
      <c r="A77" s="3" t="s">
        <v>6</v>
      </c>
      <c r="B77" s="3" t="str">
        <f>"2021081208"</f>
        <v>2021081208</v>
      </c>
      <c r="C77" s="4">
        <v>79.8</v>
      </c>
    </row>
    <row r="78" spans="1:3" ht="18.75" customHeight="1">
      <c r="A78" s="3" t="s">
        <v>6</v>
      </c>
      <c r="B78" s="3" t="str">
        <f>"2021081205"</f>
        <v>2021081205</v>
      </c>
      <c r="C78" s="4">
        <v>73.4</v>
      </c>
    </row>
    <row r="79" spans="1:3" ht="18.75" customHeight="1">
      <c r="A79" s="3" t="s">
        <v>6</v>
      </c>
      <c r="B79" s="3" t="str">
        <f>"2021081105"</f>
        <v>2021081105</v>
      </c>
      <c r="C79" s="4">
        <v>71.8</v>
      </c>
    </row>
    <row r="80" spans="1:3" ht="18.75" customHeight="1">
      <c r="A80" s="3" t="s">
        <v>6</v>
      </c>
      <c r="B80" s="3" t="str">
        <f>"2021081102"</f>
        <v>2021081102</v>
      </c>
      <c r="C80" s="4">
        <v>70.8</v>
      </c>
    </row>
    <row r="81" spans="1:3" ht="18.75" customHeight="1">
      <c r="A81" s="3" t="s">
        <v>6</v>
      </c>
      <c r="B81" s="3" t="str">
        <f>"2021081024"</f>
        <v>2021081024</v>
      </c>
      <c r="C81" s="4">
        <v>70.6</v>
      </c>
    </row>
    <row r="82" spans="1:3" ht="18.75" customHeight="1">
      <c r="A82" s="3" t="s">
        <v>6</v>
      </c>
      <c r="B82" s="3" t="str">
        <f>"2021081125"</f>
        <v>2021081125</v>
      </c>
      <c r="C82" s="4">
        <v>69.4</v>
      </c>
    </row>
    <row r="83" spans="1:3" ht="18.75" customHeight="1">
      <c r="A83" s="3" t="s">
        <v>6</v>
      </c>
      <c r="B83" s="3" t="str">
        <f>"2021081030"</f>
        <v>2021081030</v>
      </c>
      <c r="C83" s="4">
        <v>69</v>
      </c>
    </row>
    <row r="84" spans="1:3" ht="18.75" customHeight="1">
      <c r="A84" s="3" t="s">
        <v>6</v>
      </c>
      <c r="B84" s="3" t="str">
        <f>"2021081107"</f>
        <v>2021081107</v>
      </c>
      <c r="C84" s="4">
        <v>69</v>
      </c>
    </row>
    <row r="85" spans="1:3" ht="18.75" customHeight="1">
      <c r="A85" s="3" t="s">
        <v>6</v>
      </c>
      <c r="B85" s="3" t="str">
        <f>"2021081120"</f>
        <v>2021081120</v>
      </c>
      <c r="C85" s="4">
        <v>68.6</v>
      </c>
    </row>
    <row r="86" spans="1:3" ht="18.75" customHeight="1">
      <c r="A86" s="3" t="s">
        <v>6</v>
      </c>
      <c r="B86" s="3" t="str">
        <f>"2021081217"</f>
        <v>2021081217</v>
      </c>
      <c r="C86" s="4">
        <v>68.6</v>
      </c>
    </row>
    <row r="87" spans="1:3" ht="18.75" customHeight="1">
      <c r="A87" s="3" t="s">
        <v>6</v>
      </c>
      <c r="B87" s="3" t="str">
        <f>"2021081124"</f>
        <v>2021081124</v>
      </c>
      <c r="C87" s="4">
        <v>67.6</v>
      </c>
    </row>
    <row r="88" spans="1:3" ht="18.75" customHeight="1">
      <c r="A88" s="3" t="s">
        <v>6</v>
      </c>
      <c r="B88" s="3" t="str">
        <f>"2021081218"</f>
        <v>2021081218</v>
      </c>
      <c r="C88" s="4">
        <v>67</v>
      </c>
    </row>
    <row r="89" spans="1:3" ht="18.75" customHeight="1">
      <c r="A89" s="3" t="s">
        <v>6</v>
      </c>
      <c r="B89" s="3" t="str">
        <f>"2021081223"</f>
        <v>2021081223</v>
      </c>
      <c r="C89" s="4">
        <v>67</v>
      </c>
    </row>
    <row r="90" spans="1:3" ht="18.75" customHeight="1">
      <c r="A90" s="3" t="s">
        <v>6</v>
      </c>
      <c r="B90" s="3" t="str">
        <f>"2021081026"</f>
        <v>2021081026</v>
      </c>
      <c r="C90" s="4">
        <v>66.8</v>
      </c>
    </row>
    <row r="91" spans="1:3" ht="18.75" customHeight="1">
      <c r="A91" s="3" t="s">
        <v>6</v>
      </c>
      <c r="B91" s="3" t="str">
        <f>"2021081220"</f>
        <v>2021081220</v>
      </c>
      <c r="C91" s="4">
        <v>65.2</v>
      </c>
    </row>
    <row r="92" spans="1:3" ht="18.75" customHeight="1">
      <c r="A92" s="3" t="s">
        <v>6</v>
      </c>
      <c r="B92" s="3" t="str">
        <f>"2021081103"</f>
        <v>2021081103</v>
      </c>
      <c r="C92" s="4">
        <v>64.4</v>
      </c>
    </row>
    <row r="93" spans="1:3" ht="18.75" customHeight="1">
      <c r="A93" s="3" t="s">
        <v>6</v>
      </c>
      <c r="B93" s="3" t="str">
        <f>"2021081219"</f>
        <v>2021081219</v>
      </c>
      <c r="C93" s="4">
        <v>62</v>
      </c>
    </row>
    <row r="94" spans="1:3" ht="18.75" customHeight="1">
      <c r="A94" s="3" t="s">
        <v>6</v>
      </c>
      <c r="B94" s="3" t="str">
        <f>"2021081111"</f>
        <v>2021081111</v>
      </c>
      <c r="C94" s="4">
        <v>61.8</v>
      </c>
    </row>
    <row r="95" spans="1:3" ht="18.75" customHeight="1">
      <c r="A95" s="3" t="s">
        <v>6</v>
      </c>
      <c r="B95" s="3" t="str">
        <f>"2021081202"</f>
        <v>2021081202</v>
      </c>
      <c r="C95" s="4">
        <v>61.4</v>
      </c>
    </row>
    <row r="96" spans="1:3" ht="18.75" customHeight="1">
      <c r="A96" s="3" t="s">
        <v>6</v>
      </c>
      <c r="B96" s="3" t="str">
        <f>"2021081119"</f>
        <v>2021081119</v>
      </c>
      <c r="C96" s="4">
        <v>60.6</v>
      </c>
    </row>
    <row r="97" spans="1:3" ht="18.75" customHeight="1">
      <c r="A97" s="3" t="s">
        <v>6</v>
      </c>
      <c r="B97" s="3" t="str">
        <f>"2021081025"</f>
        <v>2021081025</v>
      </c>
      <c r="C97" s="4">
        <v>60.2</v>
      </c>
    </row>
    <row r="98" spans="1:3" ht="18.75" customHeight="1">
      <c r="A98" s="3" t="s">
        <v>6</v>
      </c>
      <c r="B98" s="3" t="str">
        <f>"2021081117"</f>
        <v>2021081117</v>
      </c>
      <c r="C98" s="4">
        <v>60</v>
      </c>
    </row>
    <row r="99" spans="1:3" ht="18.75" customHeight="1">
      <c r="A99" s="3" t="s">
        <v>6</v>
      </c>
      <c r="B99" s="3" t="str">
        <f>"2021081110"</f>
        <v>2021081110</v>
      </c>
      <c r="C99" s="4">
        <v>56.8</v>
      </c>
    </row>
    <row r="100" spans="1:3" ht="18.75" customHeight="1">
      <c r="A100" s="3" t="s">
        <v>6</v>
      </c>
      <c r="B100" s="3" t="str">
        <f>"2021081221"</f>
        <v>2021081221</v>
      </c>
      <c r="C100" s="4">
        <v>56.8</v>
      </c>
    </row>
    <row r="101" spans="1:3" ht="18.75" customHeight="1">
      <c r="A101" s="3" t="s">
        <v>6</v>
      </c>
      <c r="B101" s="3" t="str">
        <f>"2021081206"</f>
        <v>2021081206</v>
      </c>
      <c r="C101" s="4">
        <v>55.4</v>
      </c>
    </row>
    <row r="102" spans="1:3" ht="18.75" customHeight="1">
      <c r="A102" s="3" t="s">
        <v>6</v>
      </c>
      <c r="B102" s="3" t="str">
        <f>"2021081201"</f>
        <v>2021081201</v>
      </c>
      <c r="C102" s="4">
        <v>53.8</v>
      </c>
    </row>
    <row r="103" spans="1:3" ht="18.75" customHeight="1">
      <c r="A103" s="3" t="s">
        <v>7</v>
      </c>
      <c r="B103" s="3" t="str">
        <f>"2021081310"</f>
        <v>2021081310</v>
      </c>
      <c r="C103" s="4">
        <v>83.6</v>
      </c>
    </row>
    <row r="104" spans="1:3" ht="18.75" customHeight="1">
      <c r="A104" s="3" t="s">
        <v>7</v>
      </c>
      <c r="B104" s="3" t="str">
        <f>"2021081303"</f>
        <v>2021081303</v>
      </c>
      <c r="C104" s="4">
        <v>75.2</v>
      </c>
    </row>
    <row r="105" spans="1:3" ht="18.75" customHeight="1">
      <c r="A105" s="3" t="s">
        <v>7</v>
      </c>
      <c r="B105" s="3" t="str">
        <f>"2021081317"</f>
        <v>2021081317</v>
      </c>
      <c r="C105" s="4">
        <v>72.8</v>
      </c>
    </row>
    <row r="106" spans="1:3" ht="18.75" customHeight="1">
      <c r="A106" s="3" t="s">
        <v>7</v>
      </c>
      <c r="B106" s="3" t="str">
        <f>"2021081321"</f>
        <v>2021081321</v>
      </c>
      <c r="C106" s="4">
        <v>72.8</v>
      </c>
    </row>
    <row r="107" spans="1:3" ht="18.75" customHeight="1">
      <c r="A107" s="3" t="s">
        <v>7</v>
      </c>
      <c r="B107" s="3" t="str">
        <f>"2021081304"</f>
        <v>2021081304</v>
      </c>
      <c r="C107" s="4">
        <v>69.6</v>
      </c>
    </row>
    <row r="108" spans="1:3" ht="18.75" customHeight="1">
      <c r="A108" s="3" t="s">
        <v>7</v>
      </c>
      <c r="B108" s="3" t="str">
        <f>"2021081316"</f>
        <v>2021081316</v>
      </c>
      <c r="C108" s="4">
        <v>69.2</v>
      </c>
    </row>
    <row r="109" spans="1:3" ht="18.75" customHeight="1">
      <c r="A109" s="3" t="s">
        <v>7</v>
      </c>
      <c r="B109" s="3" t="str">
        <f>"2021081309"</f>
        <v>2021081309</v>
      </c>
      <c r="C109" s="4">
        <v>68.8</v>
      </c>
    </row>
    <row r="110" spans="1:3" ht="18.75" customHeight="1">
      <c r="A110" s="3" t="s">
        <v>7</v>
      </c>
      <c r="B110" s="3" t="str">
        <f>"2021081306"</f>
        <v>2021081306</v>
      </c>
      <c r="C110" s="4">
        <v>68</v>
      </c>
    </row>
    <row r="111" spans="1:3" ht="18.75" customHeight="1">
      <c r="A111" s="3" t="s">
        <v>7</v>
      </c>
      <c r="B111" s="3" t="str">
        <f>"2021081227"</f>
        <v>2021081227</v>
      </c>
      <c r="C111" s="4">
        <v>67.6</v>
      </c>
    </row>
    <row r="112" spans="1:3" ht="18.75" customHeight="1">
      <c r="A112" s="3" t="s">
        <v>7</v>
      </c>
      <c r="B112" s="3" t="str">
        <f>"2021081308"</f>
        <v>2021081308</v>
      </c>
      <c r="C112" s="4">
        <v>67.4</v>
      </c>
    </row>
    <row r="113" spans="1:3" ht="18.75" customHeight="1">
      <c r="A113" s="3" t="s">
        <v>7</v>
      </c>
      <c r="B113" s="3" t="str">
        <f>"2021081314"</f>
        <v>2021081314</v>
      </c>
      <c r="C113" s="4">
        <v>67.2</v>
      </c>
    </row>
    <row r="114" spans="1:3" ht="18.75" customHeight="1">
      <c r="A114" s="3" t="s">
        <v>7</v>
      </c>
      <c r="B114" s="3" t="str">
        <f>"2021081224"</f>
        <v>2021081224</v>
      </c>
      <c r="C114" s="4">
        <v>63.6</v>
      </c>
    </row>
    <row r="115" spans="1:3" ht="18.75" customHeight="1">
      <c r="A115" s="3" t="s">
        <v>7</v>
      </c>
      <c r="B115" s="3" t="str">
        <f>"2021081323"</f>
        <v>2021081323</v>
      </c>
      <c r="C115" s="4">
        <v>63.6</v>
      </c>
    </row>
    <row r="116" spans="1:3" ht="18.75" customHeight="1">
      <c r="A116" s="3" t="s">
        <v>7</v>
      </c>
      <c r="B116" s="3" t="str">
        <f>"2021081318"</f>
        <v>2021081318</v>
      </c>
      <c r="C116" s="4">
        <v>62.8</v>
      </c>
    </row>
    <row r="117" spans="1:3" ht="18.75" customHeight="1">
      <c r="A117" s="3" t="s">
        <v>7</v>
      </c>
      <c r="B117" s="3" t="str">
        <f>"2021081315"</f>
        <v>2021081315</v>
      </c>
      <c r="C117" s="4">
        <v>61</v>
      </c>
    </row>
    <row r="118" spans="1:3" ht="18.75" customHeight="1">
      <c r="A118" s="3" t="s">
        <v>7</v>
      </c>
      <c r="B118" s="3" t="str">
        <f>"2021081302"</f>
        <v>2021081302</v>
      </c>
      <c r="C118" s="4">
        <v>58.8</v>
      </c>
    </row>
    <row r="119" spans="1:3" ht="18.75" customHeight="1">
      <c r="A119" s="3" t="s">
        <v>8</v>
      </c>
      <c r="B119" s="3" t="str">
        <f>"2021081419"</f>
        <v>2021081419</v>
      </c>
      <c r="C119" s="4">
        <v>82.6</v>
      </c>
    </row>
    <row r="120" spans="1:3" ht="18.75" customHeight="1">
      <c r="A120" s="3" t="s">
        <v>8</v>
      </c>
      <c r="B120" s="3" t="str">
        <f>"2021081424"</f>
        <v>2021081424</v>
      </c>
      <c r="C120" s="4">
        <v>80.2</v>
      </c>
    </row>
    <row r="121" spans="1:3" ht="18.75" customHeight="1">
      <c r="A121" s="3" t="s">
        <v>8</v>
      </c>
      <c r="B121" s="3" t="str">
        <f>"2021081402"</f>
        <v>2021081402</v>
      </c>
      <c r="C121" s="4">
        <v>80</v>
      </c>
    </row>
    <row r="122" spans="1:3" ht="18.75" customHeight="1">
      <c r="A122" s="3" t="s">
        <v>8</v>
      </c>
      <c r="B122" s="3" t="str">
        <f>"2021081427"</f>
        <v>2021081427</v>
      </c>
      <c r="C122" s="4">
        <v>78</v>
      </c>
    </row>
    <row r="123" spans="1:3" ht="18.75" customHeight="1">
      <c r="A123" s="3" t="s">
        <v>8</v>
      </c>
      <c r="B123" s="3" t="str">
        <f>"2021081324"</f>
        <v>2021081324</v>
      </c>
      <c r="C123" s="4">
        <v>76.6</v>
      </c>
    </row>
    <row r="124" spans="1:3" ht="18.75" customHeight="1">
      <c r="A124" s="3" t="s">
        <v>8</v>
      </c>
      <c r="B124" s="3" t="str">
        <f>"2021081407"</f>
        <v>2021081407</v>
      </c>
      <c r="C124" s="4">
        <v>76</v>
      </c>
    </row>
    <row r="125" spans="1:3" ht="18.75" customHeight="1">
      <c r="A125" s="3" t="s">
        <v>8</v>
      </c>
      <c r="B125" s="3" t="str">
        <f>"2021081330"</f>
        <v>2021081330</v>
      </c>
      <c r="C125" s="4">
        <v>72.4</v>
      </c>
    </row>
    <row r="126" spans="1:3" ht="18.75" customHeight="1">
      <c r="A126" s="3" t="s">
        <v>8</v>
      </c>
      <c r="B126" s="3" t="str">
        <f>"2021081326"</f>
        <v>2021081326</v>
      </c>
      <c r="C126" s="4">
        <v>71.8</v>
      </c>
    </row>
    <row r="127" spans="1:3" ht="18.75" customHeight="1">
      <c r="A127" s="3" t="s">
        <v>8</v>
      </c>
      <c r="B127" s="3" t="str">
        <f>"2021081401"</f>
        <v>2021081401</v>
      </c>
      <c r="C127" s="4">
        <v>71.2</v>
      </c>
    </row>
    <row r="128" spans="1:3" ht="18.75" customHeight="1">
      <c r="A128" s="3" t="s">
        <v>8</v>
      </c>
      <c r="B128" s="3" t="str">
        <f>"2021081408"</f>
        <v>2021081408</v>
      </c>
      <c r="C128" s="4">
        <v>70.4</v>
      </c>
    </row>
    <row r="129" spans="1:3" ht="18.75" customHeight="1">
      <c r="A129" s="3" t="s">
        <v>8</v>
      </c>
      <c r="B129" s="3" t="str">
        <f>"2021081426"</f>
        <v>2021081426</v>
      </c>
      <c r="C129" s="4">
        <v>69.6</v>
      </c>
    </row>
    <row r="130" spans="1:3" ht="18.75" customHeight="1">
      <c r="A130" s="3" t="s">
        <v>8</v>
      </c>
      <c r="B130" s="3" t="str">
        <f>"2021081412"</f>
        <v>2021081412</v>
      </c>
      <c r="C130" s="4">
        <v>69</v>
      </c>
    </row>
    <row r="131" spans="1:3" ht="18.75" customHeight="1">
      <c r="A131" s="3" t="s">
        <v>8</v>
      </c>
      <c r="B131" s="3" t="str">
        <f>"2021081416"</f>
        <v>2021081416</v>
      </c>
      <c r="C131" s="4">
        <v>67.4</v>
      </c>
    </row>
    <row r="132" spans="1:3" ht="18.75" customHeight="1">
      <c r="A132" s="3" t="s">
        <v>8</v>
      </c>
      <c r="B132" s="3" t="str">
        <f>"2021081410"</f>
        <v>2021081410</v>
      </c>
      <c r="C132" s="4">
        <v>64.2</v>
      </c>
    </row>
    <row r="133" spans="1:3" ht="18.75" customHeight="1">
      <c r="A133" s="3" t="s">
        <v>8</v>
      </c>
      <c r="B133" s="3" t="str">
        <f>"2021081327"</f>
        <v>2021081327</v>
      </c>
      <c r="C133" s="4">
        <v>63.2</v>
      </c>
    </row>
    <row r="134" spans="1:3" ht="18.75" customHeight="1">
      <c r="A134" s="3" t="s">
        <v>8</v>
      </c>
      <c r="B134" s="3" t="str">
        <f>"2021081413"</f>
        <v>2021081413</v>
      </c>
      <c r="C134" s="4">
        <v>63.2</v>
      </c>
    </row>
    <row r="135" spans="1:3" ht="18.75" customHeight="1">
      <c r="A135" s="3" t="s">
        <v>8</v>
      </c>
      <c r="B135" s="3" t="str">
        <f>"2021081422"</f>
        <v>2021081422</v>
      </c>
      <c r="C135" s="4">
        <v>62</v>
      </c>
    </row>
    <row r="136" spans="1:3" ht="18.75" customHeight="1">
      <c r="A136" s="3" t="s">
        <v>8</v>
      </c>
      <c r="B136" s="3" t="str">
        <f>"2021081325"</f>
        <v>2021081325</v>
      </c>
      <c r="C136" s="4">
        <v>58.6</v>
      </c>
    </row>
    <row r="137" spans="1:3" ht="18.75" customHeight="1">
      <c r="A137" s="3" t="s">
        <v>9</v>
      </c>
      <c r="B137" s="3" t="str">
        <f>"2021081503"</f>
        <v>2021081503</v>
      </c>
      <c r="C137" s="4">
        <v>77.4</v>
      </c>
    </row>
    <row r="138" spans="1:3" ht="18.75" customHeight="1">
      <c r="A138" s="3" t="s">
        <v>9</v>
      </c>
      <c r="B138" s="3" t="str">
        <f>"2021081520"</f>
        <v>2021081520</v>
      </c>
      <c r="C138" s="4">
        <v>75.4</v>
      </c>
    </row>
    <row r="139" spans="1:3" ht="18.75" customHeight="1">
      <c r="A139" s="3" t="s">
        <v>9</v>
      </c>
      <c r="B139" s="3" t="str">
        <f>"2021081507"</f>
        <v>2021081507</v>
      </c>
      <c r="C139" s="4">
        <v>73.4</v>
      </c>
    </row>
    <row r="140" spans="1:3" ht="18.75" customHeight="1">
      <c r="A140" s="3" t="s">
        <v>9</v>
      </c>
      <c r="B140" s="3" t="str">
        <f>"2021081517"</f>
        <v>2021081517</v>
      </c>
      <c r="C140" s="4">
        <v>72.8</v>
      </c>
    </row>
    <row r="141" spans="1:3" ht="18.75" customHeight="1">
      <c r="A141" s="3" t="s">
        <v>9</v>
      </c>
      <c r="B141" s="3" t="str">
        <f>"2021081522"</f>
        <v>2021081522</v>
      </c>
      <c r="C141" s="4">
        <v>70.2</v>
      </c>
    </row>
    <row r="142" spans="1:3" ht="18.75" customHeight="1">
      <c r="A142" s="3" t="s">
        <v>9</v>
      </c>
      <c r="B142" s="3" t="str">
        <f>"2021081430"</f>
        <v>2021081430</v>
      </c>
      <c r="C142" s="4">
        <v>62.8</v>
      </c>
    </row>
    <row r="143" spans="1:3" ht="18.75" customHeight="1">
      <c r="A143" s="3" t="s">
        <v>9</v>
      </c>
      <c r="B143" s="3" t="str">
        <f>"2021081505"</f>
        <v>2021081505</v>
      </c>
      <c r="C143" s="4">
        <v>61.8</v>
      </c>
    </row>
    <row r="144" spans="1:3" ht="18.75" customHeight="1">
      <c r="A144" s="3" t="s">
        <v>9</v>
      </c>
      <c r="B144" s="3" t="str">
        <f>"2021081524"</f>
        <v>2021081524</v>
      </c>
      <c r="C144" s="4">
        <v>60.6</v>
      </c>
    </row>
    <row r="145" spans="1:3" ht="18.75" customHeight="1">
      <c r="A145" s="3" t="s">
        <v>9</v>
      </c>
      <c r="B145" s="3" t="str">
        <f>"2021081504"</f>
        <v>2021081504</v>
      </c>
      <c r="C145" s="4">
        <v>54.2</v>
      </c>
    </row>
    <row r="146" spans="1:3" ht="18.75" customHeight="1">
      <c r="A146" s="3" t="s">
        <v>9</v>
      </c>
      <c r="B146" s="3" t="str">
        <f>"2021081514"</f>
        <v>2021081514</v>
      </c>
      <c r="C146" s="4">
        <v>53.4</v>
      </c>
    </row>
    <row r="147" spans="1:3" ht="18.75" customHeight="1">
      <c r="A147" s="3" t="s">
        <v>10</v>
      </c>
      <c r="B147" s="3" t="str">
        <f>"2021081603"</f>
        <v>2021081603</v>
      </c>
      <c r="C147" s="4">
        <v>83</v>
      </c>
    </row>
    <row r="148" spans="1:3" ht="18.75" customHeight="1">
      <c r="A148" s="3" t="s">
        <v>10</v>
      </c>
      <c r="B148" s="3" t="str">
        <f>"2021081622"</f>
        <v>2021081622</v>
      </c>
      <c r="C148" s="4">
        <v>81.2</v>
      </c>
    </row>
    <row r="149" spans="1:3" ht="18.75" customHeight="1">
      <c r="A149" s="3" t="s">
        <v>10</v>
      </c>
      <c r="B149" s="3" t="str">
        <f>"2021081610"</f>
        <v>2021081610</v>
      </c>
      <c r="C149" s="4">
        <v>76</v>
      </c>
    </row>
    <row r="150" spans="1:3" ht="18.75" customHeight="1">
      <c r="A150" s="3" t="s">
        <v>10</v>
      </c>
      <c r="B150" s="3" t="str">
        <f>"2021081602"</f>
        <v>2021081602</v>
      </c>
      <c r="C150" s="4">
        <v>70.4</v>
      </c>
    </row>
    <row r="151" spans="1:3" ht="18.75" customHeight="1">
      <c r="A151" s="3" t="s">
        <v>10</v>
      </c>
      <c r="B151" s="3" t="str">
        <f>"2021081527"</f>
        <v>2021081527</v>
      </c>
      <c r="C151" s="4">
        <v>69.4</v>
      </c>
    </row>
    <row r="152" spans="1:3" ht="18.75" customHeight="1">
      <c r="A152" s="3" t="s">
        <v>10</v>
      </c>
      <c r="B152" s="3" t="str">
        <f>"2021081615"</f>
        <v>2021081615</v>
      </c>
      <c r="C152" s="4">
        <v>68.8</v>
      </c>
    </row>
    <row r="153" spans="1:3" ht="18.75" customHeight="1">
      <c r="A153" s="3" t="s">
        <v>10</v>
      </c>
      <c r="B153" s="3" t="str">
        <f>"2021081621"</f>
        <v>2021081621</v>
      </c>
      <c r="C153" s="4">
        <v>66.2</v>
      </c>
    </row>
    <row r="154" spans="1:3" ht="18.75" customHeight="1">
      <c r="A154" s="3" t="s">
        <v>10</v>
      </c>
      <c r="B154" s="3" t="str">
        <f>"2021081530"</f>
        <v>2021081530</v>
      </c>
      <c r="C154" s="4">
        <v>65.4</v>
      </c>
    </row>
    <row r="155" spans="1:3" ht="18.75" customHeight="1">
      <c r="A155" s="3" t="s">
        <v>10</v>
      </c>
      <c r="B155" s="3" t="str">
        <f>"2021081607"</f>
        <v>2021081607</v>
      </c>
      <c r="C155" s="4">
        <v>62</v>
      </c>
    </row>
    <row r="156" spans="1:3" ht="18.75" customHeight="1">
      <c r="A156" s="3" t="s">
        <v>10</v>
      </c>
      <c r="B156" s="3" t="str">
        <f>"2021081623"</f>
        <v>2021081623</v>
      </c>
      <c r="C156" s="4">
        <v>61.8</v>
      </c>
    </row>
    <row r="157" spans="1:3" ht="18.75" customHeight="1">
      <c r="A157" s="3" t="s">
        <v>10</v>
      </c>
      <c r="B157" s="3" t="str">
        <f>"2021081608"</f>
        <v>2021081608</v>
      </c>
      <c r="C157" s="4">
        <v>61.6</v>
      </c>
    </row>
    <row r="158" spans="1:3" ht="18.75" customHeight="1">
      <c r="A158" s="3" t="s">
        <v>10</v>
      </c>
      <c r="B158" s="3" t="str">
        <f>"2021081609"</f>
        <v>2021081609</v>
      </c>
      <c r="C158" s="4">
        <v>61.4</v>
      </c>
    </row>
    <row r="159" spans="1:3" ht="18.75" customHeight="1">
      <c r="A159" s="3" t="s">
        <v>10</v>
      </c>
      <c r="B159" s="3" t="str">
        <f>"2021081604"</f>
        <v>2021081604</v>
      </c>
      <c r="C159" s="4">
        <v>59.4</v>
      </c>
    </row>
    <row r="160" spans="1:3" ht="18.75" customHeight="1">
      <c r="A160" s="3" t="s">
        <v>11</v>
      </c>
      <c r="B160" s="3" t="str">
        <f>"2021081709"</f>
        <v>2021081709</v>
      </c>
      <c r="C160" s="4">
        <v>87.8</v>
      </c>
    </row>
    <row r="161" spans="1:3" ht="18.75" customHeight="1">
      <c r="A161" s="3" t="s">
        <v>11</v>
      </c>
      <c r="B161" s="3" t="str">
        <f>"2021081705"</f>
        <v>2021081705</v>
      </c>
      <c r="C161" s="4">
        <v>81.4</v>
      </c>
    </row>
    <row r="162" spans="1:3" ht="18.75" customHeight="1">
      <c r="A162" s="3" t="s">
        <v>11</v>
      </c>
      <c r="B162" s="3" t="str">
        <f>"2021081706"</f>
        <v>2021081706</v>
      </c>
      <c r="C162" s="4">
        <v>80.8</v>
      </c>
    </row>
    <row r="163" spans="1:3" ht="18.75" customHeight="1">
      <c r="A163" s="3" t="s">
        <v>11</v>
      </c>
      <c r="B163" s="3" t="str">
        <f>"2021081715"</f>
        <v>2021081715</v>
      </c>
      <c r="C163" s="4">
        <v>76.4</v>
      </c>
    </row>
    <row r="164" spans="1:3" ht="18.75" customHeight="1">
      <c r="A164" s="3" t="s">
        <v>11</v>
      </c>
      <c r="B164" s="3" t="str">
        <f>"2021081726"</f>
        <v>2021081726</v>
      </c>
      <c r="C164" s="4">
        <v>76.2</v>
      </c>
    </row>
    <row r="165" spans="1:3" ht="18.75" customHeight="1">
      <c r="A165" s="3" t="s">
        <v>11</v>
      </c>
      <c r="B165" s="3" t="str">
        <f>"2021081728"</f>
        <v>2021081728</v>
      </c>
      <c r="C165" s="4">
        <v>68.6</v>
      </c>
    </row>
    <row r="166" spans="1:3" ht="18.75" customHeight="1">
      <c r="A166" s="3" t="s">
        <v>11</v>
      </c>
      <c r="B166" s="3" t="str">
        <f>"2021081628"</f>
        <v>2021081628</v>
      </c>
      <c r="C166" s="4">
        <v>68.4</v>
      </c>
    </row>
    <row r="167" spans="1:3" ht="18.75" customHeight="1">
      <c r="A167" s="3" t="s">
        <v>11</v>
      </c>
      <c r="B167" s="3" t="str">
        <f>"2021081716"</f>
        <v>2021081716</v>
      </c>
      <c r="C167" s="4">
        <v>68</v>
      </c>
    </row>
    <row r="168" spans="1:3" ht="18.75" customHeight="1">
      <c r="A168" s="3" t="s">
        <v>11</v>
      </c>
      <c r="B168" s="3" t="str">
        <f>"2021081713"</f>
        <v>2021081713</v>
      </c>
      <c r="C168" s="4">
        <v>66.2</v>
      </c>
    </row>
    <row r="169" spans="1:3" ht="18.75" customHeight="1">
      <c r="A169" s="3" t="s">
        <v>11</v>
      </c>
      <c r="B169" s="3" t="str">
        <f>"2021081719"</f>
        <v>2021081719</v>
      </c>
      <c r="C169" s="4">
        <v>65.6</v>
      </c>
    </row>
    <row r="170" spans="1:3" ht="18.75" customHeight="1">
      <c r="A170" s="3" t="s">
        <v>11</v>
      </c>
      <c r="B170" s="3" t="str">
        <f>"2021081710"</f>
        <v>2021081710</v>
      </c>
      <c r="C170" s="4">
        <v>64.8</v>
      </c>
    </row>
    <row r="171" spans="1:3" ht="18.75" customHeight="1">
      <c r="A171" s="3" t="s">
        <v>11</v>
      </c>
      <c r="B171" s="3" t="str">
        <f>"2021081723"</f>
        <v>2021081723</v>
      </c>
      <c r="C171" s="4">
        <v>64</v>
      </c>
    </row>
    <row r="172" spans="1:3" ht="18.75" customHeight="1">
      <c r="A172" s="3" t="s">
        <v>11</v>
      </c>
      <c r="B172" s="3" t="str">
        <f>"2021081627"</f>
        <v>2021081627</v>
      </c>
      <c r="C172" s="4">
        <v>63</v>
      </c>
    </row>
    <row r="173" spans="1:3" ht="18.75" customHeight="1">
      <c r="A173" s="3" t="s">
        <v>11</v>
      </c>
      <c r="B173" s="3" t="str">
        <f>"2021081707"</f>
        <v>2021081707</v>
      </c>
      <c r="C173" s="4">
        <v>60.4</v>
      </c>
    </row>
    <row r="174" spans="1:3" ht="18.75" customHeight="1">
      <c r="A174" s="3" t="s">
        <v>11</v>
      </c>
      <c r="B174" s="3" t="str">
        <f>"2021081717"</f>
        <v>2021081717</v>
      </c>
      <c r="C174" s="4">
        <v>60.4</v>
      </c>
    </row>
    <row r="175" spans="1:3" ht="18.75" customHeight="1">
      <c r="A175" s="3" t="s">
        <v>11</v>
      </c>
      <c r="B175" s="3" t="str">
        <f>"2021081704"</f>
        <v>2021081704</v>
      </c>
      <c r="C175" s="4">
        <v>55.8</v>
      </c>
    </row>
    <row r="176" spans="1:3" ht="18.75" customHeight="1">
      <c r="A176" s="3" t="s">
        <v>11</v>
      </c>
      <c r="B176" s="3" t="str">
        <f>"2021081701"</f>
        <v>2021081701</v>
      </c>
      <c r="C176" s="4">
        <v>53.8</v>
      </c>
    </row>
    <row r="177" spans="1:3" ht="18.75" customHeight="1">
      <c r="A177" s="3" t="s">
        <v>12</v>
      </c>
      <c r="B177" s="3" t="str">
        <f>"2021081810"</f>
        <v>2021081810</v>
      </c>
      <c r="C177" s="4">
        <v>79.8</v>
      </c>
    </row>
    <row r="178" spans="1:3" ht="18.75" customHeight="1">
      <c r="A178" s="3" t="s">
        <v>12</v>
      </c>
      <c r="B178" s="3" t="str">
        <f>"2021081903"</f>
        <v>2021081903</v>
      </c>
      <c r="C178" s="4">
        <v>79</v>
      </c>
    </row>
    <row r="179" spans="1:3" ht="18.75" customHeight="1">
      <c r="A179" s="3" t="s">
        <v>12</v>
      </c>
      <c r="B179" s="3" t="str">
        <f>"2021081821"</f>
        <v>2021081821</v>
      </c>
      <c r="C179" s="4">
        <v>74.6</v>
      </c>
    </row>
    <row r="180" spans="1:3" ht="18.75" customHeight="1">
      <c r="A180" s="3" t="s">
        <v>12</v>
      </c>
      <c r="B180" s="3" t="str">
        <f>"2021081815"</f>
        <v>2021081815</v>
      </c>
      <c r="C180" s="4">
        <v>73.2</v>
      </c>
    </row>
    <row r="181" spans="1:3" ht="18.75" customHeight="1">
      <c r="A181" s="3" t="s">
        <v>12</v>
      </c>
      <c r="B181" s="3" t="str">
        <f>"2021081813"</f>
        <v>2021081813</v>
      </c>
      <c r="C181" s="4">
        <v>72.8</v>
      </c>
    </row>
    <row r="182" spans="1:3" ht="18.75" customHeight="1">
      <c r="A182" s="3" t="s">
        <v>12</v>
      </c>
      <c r="B182" s="3" t="str">
        <f>"2021081830"</f>
        <v>2021081830</v>
      </c>
      <c r="C182" s="4">
        <v>72.8</v>
      </c>
    </row>
    <row r="183" spans="1:3" ht="18.75" customHeight="1">
      <c r="A183" s="3" t="s">
        <v>12</v>
      </c>
      <c r="B183" s="3" t="str">
        <f>"2021081826"</f>
        <v>2021081826</v>
      </c>
      <c r="C183" s="4">
        <v>71.4</v>
      </c>
    </row>
    <row r="184" spans="1:3" ht="18.75" customHeight="1">
      <c r="A184" s="3" t="s">
        <v>12</v>
      </c>
      <c r="B184" s="3" t="str">
        <f>"2021081823"</f>
        <v>2021081823</v>
      </c>
      <c r="C184" s="4">
        <v>71</v>
      </c>
    </row>
    <row r="185" spans="1:3" ht="18.75" customHeight="1">
      <c r="A185" s="3" t="s">
        <v>12</v>
      </c>
      <c r="B185" s="3" t="str">
        <f>"2021081825"</f>
        <v>2021081825</v>
      </c>
      <c r="C185" s="4">
        <v>69.4</v>
      </c>
    </row>
    <row r="186" spans="1:3" ht="18.75" customHeight="1">
      <c r="A186" s="3" t="s">
        <v>12</v>
      </c>
      <c r="B186" s="3" t="str">
        <f>"2021081827"</f>
        <v>2021081827</v>
      </c>
      <c r="C186" s="4">
        <v>68.6</v>
      </c>
    </row>
    <row r="187" spans="1:3" ht="18.75" customHeight="1">
      <c r="A187" s="3" t="s">
        <v>12</v>
      </c>
      <c r="B187" s="3" t="str">
        <f>"2021081730"</f>
        <v>2021081730</v>
      </c>
      <c r="C187" s="4">
        <v>67.4</v>
      </c>
    </row>
    <row r="188" spans="1:3" ht="18.75" customHeight="1">
      <c r="A188" s="3" t="s">
        <v>12</v>
      </c>
      <c r="B188" s="3" t="str">
        <f>"2021081729"</f>
        <v>2021081729</v>
      </c>
      <c r="C188" s="4">
        <v>66.6</v>
      </c>
    </row>
    <row r="189" spans="1:3" ht="18.75" customHeight="1">
      <c r="A189" s="3" t="s">
        <v>12</v>
      </c>
      <c r="B189" s="3" t="str">
        <f>"2021081819"</f>
        <v>2021081819</v>
      </c>
      <c r="C189" s="4">
        <v>65.6</v>
      </c>
    </row>
    <row r="190" spans="1:3" ht="18.75" customHeight="1">
      <c r="A190" s="3" t="s">
        <v>12</v>
      </c>
      <c r="B190" s="3" t="str">
        <f>"2021081824"</f>
        <v>2021081824</v>
      </c>
      <c r="C190" s="4">
        <v>65.2</v>
      </c>
    </row>
    <row r="191" spans="1:3" ht="18.75" customHeight="1">
      <c r="A191" s="3" t="s">
        <v>12</v>
      </c>
      <c r="B191" s="3" t="str">
        <f>"2021081803"</f>
        <v>2021081803</v>
      </c>
      <c r="C191" s="4">
        <v>63</v>
      </c>
    </row>
    <row r="192" spans="1:3" ht="18.75" customHeight="1">
      <c r="A192" s="3" t="s">
        <v>12</v>
      </c>
      <c r="B192" s="3" t="str">
        <f>"2021081807"</f>
        <v>2021081807</v>
      </c>
      <c r="C192" s="4">
        <v>62.8</v>
      </c>
    </row>
    <row r="193" spans="1:3" ht="18.75" customHeight="1">
      <c r="A193" s="3" t="s">
        <v>12</v>
      </c>
      <c r="B193" s="3" t="str">
        <f>"2021081801"</f>
        <v>2021081801</v>
      </c>
      <c r="C193" s="4">
        <v>62.4</v>
      </c>
    </row>
    <row r="194" spans="1:3" ht="18.75" customHeight="1">
      <c r="A194" s="3" t="s">
        <v>12</v>
      </c>
      <c r="B194" s="3" t="str">
        <f>"2021081820"</f>
        <v>2021081820</v>
      </c>
      <c r="C194" s="4">
        <v>61.4</v>
      </c>
    </row>
    <row r="195" spans="1:3" ht="18.75" customHeight="1">
      <c r="A195" s="3" t="s">
        <v>12</v>
      </c>
      <c r="B195" s="3" t="str">
        <f>"2021081828"</f>
        <v>2021081828</v>
      </c>
      <c r="C195" s="4">
        <v>60.4</v>
      </c>
    </row>
    <row r="196" spans="1:3" ht="18.75" customHeight="1">
      <c r="A196" s="3" t="s">
        <v>12</v>
      </c>
      <c r="B196" s="3" t="str">
        <f>"2021081901"</f>
        <v>2021081901</v>
      </c>
      <c r="C196" s="4">
        <v>60.4</v>
      </c>
    </row>
    <row r="197" spans="1:3" ht="18.75" customHeight="1">
      <c r="A197" s="3" t="s">
        <v>12</v>
      </c>
      <c r="B197" s="3" t="str">
        <f>"2021081822"</f>
        <v>2021081822</v>
      </c>
      <c r="C197" s="4">
        <v>57.2</v>
      </c>
    </row>
    <row r="198" spans="1:3" ht="18.75" customHeight="1">
      <c r="A198" s="3" t="s">
        <v>12</v>
      </c>
      <c r="B198" s="3" t="str">
        <f>"2021081808"</f>
        <v>2021081808</v>
      </c>
      <c r="C198" s="4">
        <v>55.4</v>
      </c>
    </row>
    <row r="199" spans="1:3" ht="18.75" customHeight="1">
      <c r="A199" s="3" t="s">
        <v>13</v>
      </c>
      <c r="B199" s="3" t="str">
        <f>"2021081922"</f>
        <v>2021081922</v>
      </c>
      <c r="C199" s="4">
        <v>77</v>
      </c>
    </row>
    <row r="200" spans="1:3" ht="18.75" customHeight="1">
      <c r="A200" s="3" t="s">
        <v>13</v>
      </c>
      <c r="B200" s="3" t="str">
        <f>"2021081930"</f>
        <v>2021081930</v>
      </c>
      <c r="C200" s="4">
        <v>76.8</v>
      </c>
    </row>
    <row r="201" spans="1:3" ht="18.75" customHeight="1">
      <c r="A201" s="3" t="s">
        <v>13</v>
      </c>
      <c r="B201" s="3" t="str">
        <f>"2021082003"</f>
        <v>2021082003</v>
      </c>
      <c r="C201" s="4">
        <v>75.2</v>
      </c>
    </row>
    <row r="202" spans="1:3" ht="18.75" customHeight="1">
      <c r="A202" s="3" t="s">
        <v>13</v>
      </c>
      <c r="B202" s="3" t="str">
        <f>"2021081917"</f>
        <v>2021081917</v>
      </c>
      <c r="C202" s="4">
        <v>70.2</v>
      </c>
    </row>
    <row r="203" spans="1:3" ht="18.75" customHeight="1">
      <c r="A203" s="3" t="s">
        <v>13</v>
      </c>
      <c r="B203" s="3" t="str">
        <f>"2021081924"</f>
        <v>2021081924</v>
      </c>
      <c r="C203" s="4">
        <v>70.2</v>
      </c>
    </row>
    <row r="204" spans="1:3" ht="18.75" customHeight="1">
      <c r="A204" s="3" t="s">
        <v>13</v>
      </c>
      <c r="B204" s="3" t="str">
        <f>"2021081914"</f>
        <v>2021081914</v>
      </c>
      <c r="C204" s="4">
        <v>68.8</v>
      </c>
    </row>
    <row r="205" spans="1:3" ht="18.75" customHeight="1">
      <c r="A205" s="3" t="s">
        <v>13</v>
      </c>
      <c r="B205" s="3" t="str">
        <f>"2021081929"</f>
        <v>2021081929</v>
      </c>
      <c r="C205" s="4">
        <v>66.6</v>
      </c>
    </row>
    <row r="206" spans="1:3" ht="18.75" customHeight="1">
      <c r="A206" s="3" t="s">
        <v>13</v>
      </c>
      <c r="B206" s="3" t="str">
        <f>"2021081909"</f>
        <v>2021081909</v>
      </c>
      <c r="C206" s="4">
        <v>65.8</v>
      </c>
    </row>
    <row r="207" spans="1:3" ht="18.75" customHeight="1">
      <c r="A207" s="3" t="s">
        <v>13</v>
      </c>
      <c r="B207" s="3" t="str">
        <f>"2021082001"</f>
        <v>2021082001</v>
      </c>
      <c r="C207" s="4">
        <v>64.6</v>
      </c>
    </row>
    <row r="208" spans="1:3" ht="18.75" customHeight="1">
      <c r="A208" s="3" t="s">
        <v>13</v>
      </c>
      <c r="B208" s="3" t="str">
        <f>"2021082002"</f>
        <v>2021082002</v>
      </c>
      <c r="C208" s="4">
        <v>62.4</v>
      </c>
    </row>
    <row r="209" spans="1:3" ht="18.75" customHeight="1">
      <c r="A209" s="3" t="s">
        <v>13</v>
      </c>
      <c r="B209" s="3" t="str">
        <f>"2021081915"</f>
        <v>2021081915</v>
      </c>
      <c r="C209" s="4">
        <v>60.2</v>
      </c>
    </row>
    <row r="210" spans="1:3" ht="18.75" customHeight="1">
      <c r="A210" s="3" t="s">
        <v>13</v>
      </c>
      <c r="B210" s="3" t="str">
        <f>"2021081910"</f>
        <v>2021081910</v>
      </c>
      <c r="C210" s="4">
        <v>58</v>
      </c>
    </row>
    <row r="211" spans="1:3" ht="18.75" customHeight="1">
      <c r="A211" s="3" t="s">
        <v>13</v>
      </c>
      <c r="B211" s="3" t="str">
        <f>"2021081918"</f>
        <v>2021081918</v>
      </c>
      <c r="C211" s="4">
        <v>54.6</v>
      </c>
    </row>
    <row r="212" spans="1:3" ht="18.75" customHeight="1">
      <c r="A212" s="3" t="s">
        <v>14</v>
      </c>
      <c r="B212" s="3" t="str">
        <f>"2021082020"</f>
        <v>2021082020</v>
      </c>
      <c r="C212" s="4">
        <v>73.2</v>
      </c>
    </row>
    <row r="213" spans="1:3" ht="18.75" customHeight="1">
      <c r="A213" s="3" t="s">
        <v>14</v>
      </c>
      <c r="B213" s="3" t="str">
        <f>"2021082024"</f>
        <v>2021082024</v>
      </c>
      <c r="C213" s="4">
        <v>70.8</v>
      </c>
    </row>
    <row r="214" spans="1:3" ht="18.75" customHeight="1">
      <c r="A214" s="3" t="s">
        <v>14</v>
      </c>
      <c r="B214" s="3" t="str">
        <f>"2021082104"</f>
        <v>2021082104</v>
      </c>
      <c r="C214" s="4">
        <v>69.2</v>
      </c>
    </row>
    <row r="215" spans="1:3" ht="18.75" customHeight="1">
      <c r="A215" s="3" t="s">
        <v>14</v>
      </c>
      <c r="B215" s="3" t="str">
        <f>"2021082017"</f>
        <v>2021082017</v>
      </c>
      <c r="C215" s="4">
        <v>67.2</v>
      </c>
    </row>
    <row r="216" spans="1:3" ht="18.75" customHeight="1">
      <c r="A216" s="3" t="s">
        <v>14</v>
      </c>
      <c r="B216" s="3" t="str">
        <f>"2021082007"</f>
        <v>2021082007</v>
      </c>
      <c r="C216" s="4">
        <v>66</v>
      </c>
    </row>
    <row r="217" spans="1:3" ht="18.75" customHeight="1">
      <c r="A217" s="3" t="s">
        <v>14</v>
      </c>
      <c r="B217" s="3" t="str">
        <f>"2021082008"</f>
        <v>2021082008</v>
      </c>
      <c r="C217" s="4">
        <v>65.6</v>
      </c>
    </row>
    <row r="218" spans="1:3" ht="18.75" customHeight="1">
      <c r="A218" s="3" t="s">
        <v>14</v>
      </c>
      <c r="B218" s="3" t="str">
        <f>"2021082015"</f>
        <v>2021082015</v>
      </c>
      <c r="C218" s="4">
        <v>64.2</v>
      </c>
    </row>
    <row r="219" spans="1:3" ht="18.75" customHeight="1">
      <c r="A219" s="3" t="s">
        <v>14</v>
      </c>
      <c r="B219" s="3" t="str">
        <f>"2021082011"</f>
        <v>2021082011</v>
      </c>
      <c r="C219" s="4">
        <v>63.8</v>
      </c>
    </row>
    <row r="220" spans="1:3" ht="18.75" customHeight="1">
      <c r="A220" s="3" t="s">
        <v>14</v>
      </c>
      <c r="B220" s="3" t="str">
        <f>"2021082101"</f>
        <v>2021082101</v>
      </c>
      <c r="C220" s="4">
        <v>63</v>
      </c>
    </row>
    <row r="221" spans="1:3" ht="18.75" customHeight="1">
      <c r="A221" s="3" t="s">
        <v>14</v>
      </c>
      <c r="B221" s="3" t="str">
        <f>"2021082013"</f>
        <v>2021082013</v>
      </c>
      <c r="C221" s="4">
        <v>62</v>
      </c>
    </row>
    <row r="222" spans="1:3" ht="18.75" customHeight="1">
      <c r="A222" s="3" t="s">
        <v>14</v>
      </c>
      <c r="B222" s="3" t="str">
        <f>"2021082022"</f>
        <v>2021082022</v>
      </c>
      <c r="C222" s="4">
        <v>60.8</v>
      </c>
    </row>
    <row r="223" spans="1:3" ht="18.75" customHeight="1">
      <c r="A223" s="3" t="s">
        <v>14</v>
      </c>
      <c r="B223" s="3" t="str">
        <f>"2021082018"</f>
        <v>2021082018</v>
      </c>
      <c r="C223" s="4">
        <v>54.8</v>
      </c>
    </row>
    <row r="224" spans="1:3" ht="18.75" customHeight="1">
      <c r="A224" s="3" t="s">
        <v>15</v>
      </c>
      <c r="B224" s="3" t="str">
        <f>"2021082217"</f>
        <v>2021082217</v>
      </c>
      <c r="C224" s="4">
        <v>88.8</v>
      </c>
    </row>
    <row r="225" spans="1:3" ht="18.75" customHeight="1">
      <c r="A225" s="3" t="s">
        <v>15</v>
      </c>
      <c r="B225" s="3" t="str">
        <f>"2021082116"</f>
        <v>2021082116</v>
      </c>
      <c r="C225" s="4">
        <v>78.4</v>
      </c>
    </row>
    <row r="226" spans="1:3" ht="18.75" customHeight="1">
      <c r="A226" s="3" t="s">
        <v>15</v>
      </c>
      <c r="B226" s="3" t="str">
        <f>"2021082129"</f>
        <v>2021082129</v>
      </c>
      <c r="C226" s="4">
        <v>76</v>
      </c>
    </row>
    <row r="227" spans="1:3" ht="18.75" customHeight="1">
      <c r="A227" s="3" t="s">
        <v>15</v>
      </c>
      <c r="B227" s="3" t="str">
        <f>"2021082115"</f>
        <v>2021082115</v>
      </c>
      <c r="C227" s="4">
        <v>72.8</v>
      </c>
    </row>
    <row r="228" spans="1:3" ht="18.75" customHeight="1">
      <c r="A228" s="3" t="s">
        <v>15</v>
      </c>
      <c r="B228" s="3" t="str">
        <f>"2021082128"</f>
        <v>2021082128</v>
      </c>
      <c r="C228" s="4">
        <v>72.2</v>
      </c>
    </row>
    <row r="229" spans="1:3" ht="18.75" customHeight="1">
      <c r="A229" s="3" t="s">
        <v>15</v>
      </c>
      <c r="B229" s="3" t="str">
        <f>"2021082114"</f>
        <v>2021082114</v>
      </c>
      <c r="C229" s="4">
        <v>72</v>
      </c>
    </row>
    <row r="230" spans="1:3" ht="18.75" customHeight="1">
      <c r="A230" s="3" t="s">
        <v>15</v>
      </c>
      <c r="B230" s="3" t="str">
        <f>"2021082126"</f>
        <v>2021082126</v>
      </c>
      <c r="C230" s="4">
        <v>70.2</v>
      </c>
    </row>
    <row r="231" spans="1:3" ht="18.75" customHeight="1">
      <c r="A231" s="3" t="s">
        <v>15</v>
      </c>
      <c r="B231" s="3" t="str">
        <f>"2021082124"</f>
        <v>2021082124</v>
      </c>
      <c r="C231" s="4">
        <v>69.8</v>
      </c>
    </row>
    <row r="232" spans="1:3" ht="18.75" customHeight="1">
      <c r="A232" s="3" t="s">
        <v>15</v>
      </c>
      <c r="B232" s="3" t="str">
        <f>"2021082205"</f>
        <v>2021082205</v>
      </c>
      <c r="C232" s="4">
        <v>69.4</v>
      </c>
    </row>
    <row r="233" spans="1:3" ht="18.75" customHeight="1">
      <c r="A233" s="3" t="s">
        <v>15</v>
      </c>
      <c r="B233" s="3" t="str">
        <f>"2021082117"</f>
        <v>2021082117</v>
      </c>
      <c r="C233" s="4">
        <v>69.2</v>
      </c>
    </row>
    <row r="234" spans="1:3" ht="18.75" customHeight="1">
      <c r="A234" s="3" t="s">
        <v>15</v>
      </c>
      <c r="B234" s="3" t="str">
        <f>"2021082113"</f>
        <v>2021082113</v>
      </c>
      <c r="C234" s="4">
        <v>66.6</v>
      </c>
    </row>
    <row r="235" spans="1:3" ht="18.75" customHeight="1">
      <c r="A235" s="3" t="s">
        <v>15</v>
      </c>
      <c r="B235" s="3" t="str">
        <f>"2021082216"</f>
        <v>2021082216</v>
      </c>
      <c r="C235" s="4">
        <v>65.8</v>
      </c>
    </row>
    <row r="236" spans="1:3" ht="18.75" customHeight="1">
      <c r="A236" s="3" t="s">
        <v>15</v>
      </c>
      <c r="B236" s="3" t="str">
        <f>"2021082211"</f>
        <v>2021082211</v>
      </c>
      <c r="C236" s="4">
        <v>64.4</v>
      </c>
    </row>
    <row r="237" spans="1:3" ht="18.75" customHeight="1">
      <c r="A237" s="3" t="s">
        <v>15</v>
      </c>
      <c r="B237" s="3" t="str">
        <f>"2021082112"</f>
        <v>2021082112</v>
      </c>
      <c r="C237" s="4">
        <v>64.2</v>
      </c>
    </row>
    <row r="238" spans="1:3" ht="18.75" customHeight="1">
      <c r="A238" s="3" t="s">
        <v>15</v>
      </c>
      <c r="B238" s="3" t="str">
        <f>"2021082119"</f>
        <v>2021082119</v>
      </c>
      <c r="C238" s="4">
        <v>64.2</v>
      </c>
    </row>
    <row r="239" spans="1:3" ht="18.75" customHeight="1">
      <c r="A239" s="3" t="s">
        <v>15</v>
      </c>
      <c r="B239" s="3" t="str">
        <f>"2021082203"</f>
        <v>2021082203</v>
      </c>
      <c r="C239" s="4">
        <v>63.8</v>
      </c>
    </row>
    <row r="240" spans="1:3" ht="18.75" customHeight="1">
      <c r="A240" s="3" t="s">
        <v>15</v>
      </c>
      <c r="B240" s="3" t="str">
        <f>"2021082123"</f>
        <v>2021082123</v>
      </c>
      <c r="C240" s="4">
        <v>63</v>
      </c>
    </row>
    <row r="241" spans="1:3" ht="18.75" customHeight="1">
      <c r="A241" s="3" t="s">
        <v>15</v>
      </c>
      <c r="B241" s="3" t="str">
        <f>"2021082202"</f>
        <v>2021082202</v>
      </c>
      <c r="C241" s="4">
        <v>59.6</v>
      </c>
    </row>
    <row r="242" spans="1:3" ht="18.75" customHeight="1">
      <c r="A242" s="3" t="s">
        <v>15</v>
      </c>
      <c r="B242" s="3" t="str">
        <f>"2021082122"</f>
        <v>2021082122</v>
      </c>
      <c r="C242" s="4">
        <v>58.4</v>
      </c>
    </row>
    <row r="243" spans="1:3" ht="18.75" customHeight="1">
      <c r="A243" s="3" t="s">
        <v>15</v>
      </c>
      <c r="B243" s="3" t="str">
        <f>"2021082201"</f>
        <v>2021082201</v>
      </c>
      <c r="C243" s="4">
        <v>57.4</v>
      </c>
    </row>
    <row r="244" spans="1:3" ht="18.75" customHeight="1">
      <c r="A244" s="3" t="s">
        <v>15</v>
      </c>
      <c r="B244" s="3" t="str">
        <f>"2021082118"</f>
        <v>2021082118</v>
      </c>
      <c r="C244" s="4">
        <v>50.8</v>
      </c>
    </row>
    <row r="245" spans="1:3" ht="18.75" customHeight="1">
      <c r="A245" s="3" t="s">
        <v>16</v>
      </c>
      <c r="B245" s="3" t="str">
        <f>"2021082306"</f>
        <v>2021082306</v>
      </c>
      <c r="C245" s="4">
        <v>80.4</v>
      </c>
    </row>
    <row r="246" spans="1:3" ht="18.75" customHeight="1">
      <c r="A246" s="3" t="s">
        <v>16</v>
      </c>
      <c r="B246" s="3" t="str">
        <f>"2021082228"</f>
        <v>2021082228</v>
      </c>
      <c r="C246" s="4">
        <v>73.8</v>
      </c>
    </row>
    <row r="247" spans="1:3" ht="18.75" customHeight="1">
      <c r="A247" s="3" t="s">
        <v>16</v>
      </c>
      <c r="B247" s="3" t="str">
        <f>"2021082304"</f>
        <v>2021082304</v>
      </c>
      <c r="C247" s="4">
        <v>73.8</v>
      </c>
    </row>
    <row r="248" spans="1:3" ht="18.75" customHeight="1">
      <c r="A248" s="3" t="s">
        <v>16</v>
      </c>
      <c r="B248" s="3" t="str">
        <f>"2021082229"</f>
        <v>2021082229</v>
      </c>
      <c r="C248" s="4">
        <v>73.2</v>
      </c>
    </row>
    <row r="249" spans="1:3" ht="18.75" customHeight="1">
      <c r="A249" s="3" t="s">
        <v>16</v>
      </c>
      <c r="B249" s="3" t="str">
        <f>"2021082328"</f>
        <v>2021082328</v>
      </c>
      <c r="C249" s="4">
        <v>72.4</v>
      </c>
    </row>
    <row r="250" spans="1:3" ht="18.75" customHeight="1">
      <c r="A250" s="3" t="s">
        <v>16</v>
      </c>
      <c r="B250" s="3" t="str">
        <f>"2021082325"</f>
        <v>2021082325</v>
      </c>
      <c r="C250" s="4">
        <v>71.6</v>
      </c>
    </row>
    <row r="251" spans="1:3" ht="18.75" customHeight="1">
      <c r="A251" s="3" t="s">
        <v>16</v>
      </c>
      <c r="B251" s="3" t="str">
        <f>"2021082313"</f>
        <v>2021082313</v>
      </c>
      <c r="C251" s="4">
        <v>71.2</v>
      </c>
    </row>
    <row r="252" spans="1:3" ht="18.75" customHeight="1">
      <c r="A252" s="3" t="s">
        <v>16</v>
      </c>
      <c r="B252" s="3" t="str">
        <f>"2021082222"</f>
        <v>2021082222</v>
      </c>
      <c r="C252" s="4">
        <v>70.4</v>
      </c>
    </row>
    <row r="253" spans="1:3" ht="18.75" customHeight="1">
      <c r="A253" s="3" t="s">
        <v>16</v>
      </c>
      <c r="B253" s="3" t="str">
        <f>"2021082330"</f>
        <v>2021082330</v>
      </c>
      <c r="C253" s="4">
        <v>70</v>
      </c>
    </row>
    <row r="254" spans="1:3" ht="18.75" customHeight="1">
      <c r="A254" s="3" t="s">
        <v>16</v>
      </c>
      <c r="B254" s="3" t="str">
        <f>"2021082226"</f>
        <v>2021082226</v>
      </c>
      <c r="C254" s="4">
        <v>68.6</v>
      </c>
    </row>
    <row r="255" spans="1:3" ht="18.75" customHeight="1">
      <c r="A255" s="3" t="s">
        <v>16</v>
      </c>
      <c r="B255" s="3" t="str">
        <f>"2021082230"</f>
        <v>2021082230</v>
      </c>
      <c r="C255" s="4">
        <v>68.2</v>
      </c>
    </row>
    <row r="256" spans="1:3" ht="18.75" customHeight="1">
      <c r="A256" s="3" t="s">
        <v>16</v>
      </c>
      <c r="B256" s="3" t="str">
        <f>"2021082220"</f>
        <v>2021082220</v>
      </c>
      <c r="C256" s="4">
        <v>67.6</v>
      </c>
    </row>
    <row r="257" spans="1:3" ht="18.75" customHeight="1">
      <c r="A257" s="3" t="s">
        <v>16</v>
      </c>
      <c r="B257" s="3" t="str">
        <f>"2021082307"</f>
        <v>2021082307</v>
      </c>
      <c r="C257" s="4">
        <v>66.6</v>
      </c>
    </row>
    <row r="258" spans="1:3" ht="18.75" customHeight="1">
      <c r="A258" s="3" t="s">
        <v>16</v>
      </c>
      <c r="B258" s="3" t="str">
        <f>"2021082318"</f>
        <v>2021082318</v>
      </c>
      <c r="C258" s="4">
        <v>66.6</v>
      </c>
    </row>
    <row r="259" spans="1:3" ht="18.75" customHeight="1">
      <c r="A259" s="3" t="s">
        <v>16</v>
      </c>
      <c r="B259" s="3" t="str">
        <f>"2021082329"</f>
        <v>2021082329</v>
      </c>
      <c r="C259" s="4">
        <v>65</v>
      </c>
    </row>
    <row r="260" spans="1:3" ht="18.75" customHeight="1">
      <c r="A260" s="3" t="s">
        <v>16</v>
      </c>
      <c r="B260" s="3" t="str">
        <f>"2021082227"</f>
        <v>2021082227</v>
      </c>
      <c r="C260" s="4">
        <v>62.4</v>
      </c>
    </row>
    <row r="261" spans="1:3" ht="18.75" customHeight="1">
      <c r="A261" s="3" t="s">
        <v>16</v>
      </c>
      <c r="B261" s="3" t="str">
        <f>"2021082321"</f>
        <v>2021082321</v>
      </c>
      <c r="C261" s="4">
        <v>61</v>
      </c>
    </row>
    <row r="262" spans="1:3" ht="18.75" customHeight="1">
      <c r="A262" s="3" t="s">
        <v>16</v>
      </c>
      <c r="B262" s="3" t="str">
        <f>"2021082311"</f>
        <v>2021082311</v>
      </c>
      <c r="C262" s="4">
        <v>57.2</v>
      </c>
    </row>
    <row r="263" spans="1:3" ht="18.75" customHeight="1">
      <c r="A263" s="3" t="s">
        <v>17</v>
      </c>
      <c r="B263" s="3" t="str">
        <f>"2021082418"</f>
        <v>2021082418</v>
      </c>
      <c r="C263" s="4">
        <v>81.2</v>
      </c>
    </row>
    <row r="264" spans="1:3" ht="18.75" customHeight="1">
      <c r="A264" s="3" t="s">
        <v>17</v>
      </c>
      <c r="B264" s="3" t="str">
        <f>"2021082508"</f>
        <v>2021082508</v>
      </c>
      <c r="C264" s="4">
        <v>74.6</v>
      </c>
    </row>
    <row r="265" spans="1:3" ht="18.75" customHeight="1">
      <c r="A265" s="3" t="s">
        <v>17</v>
      </c>
      <c r="B265" s="3" t="str">
        <f>"2021082426"</f>
        <v>2021082426</v>
      </c>
      <c r="C265" s="4">
        <v>74</v>
      </c>
    </row>
    <row r="266" spans="1:3" ht="18.75" customHeight="1">
      <c r="A266" s="3" t="s">
        <v>17</v>
      </c>
      <c r="B266" s="3" t="str">
        <f>"2021082408"</f>
        <v>2021082408</v>
      </c>
      <c r="C266" s="4">
        <v>73.8</v>
      </c>
    </row>
    <row r="267" spans="1:3" ht="18.75" customHeight="1">
      <c r="A267" s="3" t="s">
        <v>17</v>
      </c>
      <c r="B267" s="3" t="str">
        <f>"2021082419"</f>
        <v>2021082419</v>
      </c>
      <c r="C267" s="4">
        <v>73.4</v>
      </c>
    </row>
    <row r="268" spans="1:3" ht="18.75" customHeight="1">
      <c r="A268" s="3" t="s">
        <v>17</v>
      </c>
      <c r="B268" s="3" t="str">
        <f>"2021082511"</f>
        <v>2021082511</v>
      </c>
      <c r="C268" s="4">
        <v>73</v>
      </c>
    </row>
    <row r="269" spans="1:3" ht="18.75" customHeight="1">
      <c r="A269" s="3" t="s">
        <v>17</v>
      </c>
      <c r="B269" s="3" t="str">
        <f>"2021082510"</f>
        <v>2021082510</v>
      </c>
      <c r="C269" s="4">
        <v>72.8</v>
      </c>
    </row>
    <row r="270" spans="1:3" ht="18.75" customHeight="1">
      <c r="A270" s="3" t="s">
        <v>17</v>
      </c>
      <c r="B270" s="3" t="str">
        <f>"2021082501"</f>
        <v>2021082501</v>
      </c>
      <c r="C270" s="4">
        <v>72.6</v>
      </c>
    </row>
    <row r="271" spans="1:3" ht="18.75" customHeight="1">
      <c r="A271" s="3" t="s">
        <v>17</v>
      </c>
      <c r="B271" s="3" t="str">
        <f>"2021082512"</f>
        <v>2021082512</v>
      </c>
      <c r="C271" s="4">
        <v>72</v>
      </c>
    </row>
    <row r="272" spans="1:3" ht="18.75" customHeight="1">
      <c r="A272" s="3" t="s">
        <v>17</v>
      </c>
      <c r="B272" s="3" t="str">
        <f>"2021082413"</f>
        <v>2021082413</v>
      </c>
      <c r="C272" s="4">
        <v>69</v>
      </c>
    </row>
    <row r="273" spans="1:3" ht="18.75" customHeight="1">
      <c r="A273" s="3" t="s">
        <v>17</v>
      </c>
      <c r="B273" s="3" t="str">
        <f>"2021082514"</f>
        <v>2021082514</v>
      </c>
      <c r="C273" s="4">
        <v>68.8</v>
      </c>
    </row>
    <row r="274" spans="1:3" ht="18.75" customHeight="1">
      <c r="A274" s="3" t="s">
        <v>17</v>
      </c>
      <c r="B274" s="3" t="str">
        <f>"2021082513"</f>
        <v>2021082513</v>
      </c>
      <c r="C274" s="4">
        <v>66.2</v>
      </c>
    </row>
    <row r="275" spans="1:3" ht="18.75" customHeight="1">
      <c r="A275" s="3" t="s">
        <v>17</v>
      </c>
      <c r="B275" s="3" t="str">
        <f>"2021082507"</f>
        <v>2021082507</v>
      </c>
      <c r="C275" s="4">
        <v>66</v>
      </c>
    </row>
    <row r="276" spans="1:3" ht="18.75" customHeight="1">
      <c r="A276" s="3" t="s">
        <v>17</v>
      </c>
      <c r="B276" s="3" t="str">
        <f>"2021082505"</f>
        <v>2021082505</v>
      </c>
      <c r="C276" s="4">
        <v>65.2</v>
      </c>
    </row>
    <row r="277" spans="1:3" ht="18.75" customHeight="1">
      <c r="A277" s="3" t="s">
        <v>17</v>
      </c>
      <c r="B277" s="3" t="str">
        <f>"2021082409"</f>
        <v>2021082409</v>
      </c>
      <c r="C277" s="4">
        <v>64.8</v>
      </c>
    </row>
    <row r="278" spans="1:3" ht="18.75" customHeight="1">
      <c r="A278" s="3" t="s">
        <v>17</v>
      </c>
      <c r="B278" s="3" t="str">
        <f>"2021082405"</f>
        <v>2021082405</v>
      </c>
      <c r="C278" s="4">
        <v>63.6</v>
      </c>
    </row>
    <row r="279" spans="1:3" ht="18.75" customHeight="1">
      <c r="A279" s="3" t="s">
        <v>17</v>
      </c>
      <c r="B279" s="3" t="str">
        <f>"2021082506"</f>
        <v>2021082506</v>
      </c>
      <c r="C279" s="4">
        <v>62.6</v>
      </c>
    </row>
    <row r="280" spans="1:3" ht="18.75" customHeight="1">
      <c r="A280" s="3" t="s">
        <v>17</v>
      </c>
      <c r="B280" s="3" t="str">
        <f>"2021082404"</f>
        <v>2021082404</v>
      </c>
      <c r="C280" s="4">
        <v>60.6</v>
      </c>
    </row>
    <row r="281" spans="1:3" ht="18.75" customHeight="1">
      <c r="A281" s="3" t="s">
        <v>17</v>
      </c>
      <c r="B281" s="3" t="str">
        <f>"2021082502"</f>
        <v>2021082502</v>
      </c>
      <c r="C281" s="4">
        <v>59.4</v>
      </c>
    </row>
    <row r="282" spans="1:3" ht="18.75" customHeight="1">
      <c r="A282" s="3" t="s">
        <v>17</v>
      </c>
      <c r="B282" s="3" t="str">
        <f>"2021082427"</f>
        <v>2021082427</v>
      </c>
      <c r="C282" s="4">
        <v>56.6</v>
      </c>
    </row>
    <row r="283" spans="1:3" ht="18.75" customHeight="1">
      <c r="A283" s="3" t="s">
        <v>18</v>
      </c>
      <c r="B283" s="3" t="str">
        <f>"2021082523"</f>
        <v>2021082523</v>
      </c>
      <c r="C283" s="4">
        <v>83</v>
      </c>
    </row>
    <row r="284" spans="1:3" ht="18.75" customHeight="1">
      <c r="A284" s="3" t="s">
        <v>18</v>
      </c>
      <c r="B284" s="3" t="str">
        <f>"2021082519"</f>
        <v>2021082519</v>
      </c>
      <c r="C284" s="4">
        <v>82.6</v>
      </c>
    </row>
    <row r="285" spans="1:3" ht="18.75" customHeight="1">
      <c r="A285" s="3" t="s">
        <v>18</v>
      </c>
      <c r="B285" s="3" t="str">
        <f>"2021082529"</f>
        <v>2021082529</v>
      </c>
      <c r="C285" s="4">
        <v>77</v>
      </c>
    </row>
    <row r="286" spans="1:3" ht="18.75" customHeight="1">
      <c r="A286" s="3" t="s">
        <v>18</v>
      </c>
      <c r="B286" s="3" t="str">
        <f>"2021082526"</f>
        <v>2021082526</v>
      </c>
      <c r="C286" s="4">
        <v>75.6</v>
      </c>
    </row>
    <row r="287" spans="1:3" ht="18.75" customHeight="1">
      <c r="A287" s="3" t="s">
        <v>18</v>
      </c>
      <c r="B287" s="3" t="str">
        <f>"2021082702"</f>
        <v>2021082702</v>
      </c>
      <c r="C287" s="4">
        <v>75.6</v>
      </c>
    </row>
    <row r="288" spans="1:3" ht="18.75" customHeight="1">
      <c r="A288" s="3" t="s">
        <v>18</v>
      </c>
      <c r="B288" s="3" t="str">
        <f>"2021082603"</f>
        <v>2021082603</v>
      </c>
      <c r="C288" s="4">
        <v>75</v>
      </c>
    </row>
    <row r="289" spans="1:3" ht="18.75" customHeight="1">
      <c r="A289" s="3" t="s">
        <v>18</v>
      </c>
      <c r="B289" s="3" t="str">
        <f>"2021082608"</f>
        <v>2021082608</v>
      </c>
      <c r="C289" s="4">
        <v>73.2</v>
      </c>
    </row>
    <row r="290" spans="1:3" ht="18.75" customHeight="1">
      <c r="A290" s="3" t="s">
        <v>18</v>
      </c>
      <c r="B290" s="3" t="str">
        <f>"2021082617"</f>
        <v>2021082617</v>
      </c>
      <c r="C290" s="4">
        <v>70.6</v>
      </c>
    </row>
    <row r="291" spans="1:3" ht="18.75" customHeight="1">
      <c r="A291" s="3" t="s">
        <v>18</v>
      </c>
      <c r="B291" s="3" t="str">
        <f>"2021082711"</f>
        <v>2021082711</v>
      </c>
      <c r="C291" s="4">
        <v>70.4</v>
      </c>
    </row>
    <row r="292" spans="1:3" ht="18.75" customHeight="1">
      <c r="A292" s="3" t="s">
        <v>18</v>
      </c>
      <c r="B292" s="3" t="str">
        <f>"2021082627"</f>
        <v>2021082627</v>
      </c>
      <c r="C292" s="4">
        <v>70.2</v>
      </c>
    </row>
    <row r="293" spans="1:3" ht="18.75" customHeight="1">
      <c r="A293" s="3" t="s">
        <v>18</v>
      </c>
      <c r="B293" s="3" t="str">
        <f>"2021082517"</f>
        <v>2021082517</v>
      </c>
      <c r="C293" s="4">
        <v>68</v>
      </c>
    </row>
    <row r="294" spans="1:3" ht="18.75" customHeight="1">
      <c r="A294" s="3" t="s">
        <v>18</v>
      </c>
      <c r="B294" s="3" t="str">
        <f>"2021082528"</f>
        <v>2021082528</v>
      </c>
      <c r="C294" s="4">
        <v>67.6</v>
      </c>
    </row>
    <row r="295" spans="1:3" ht="18.75" customHeight="1">
      <c r="A295" s="3" t="s">
        <v>18</v>
      </c>
      <c r="B295" s="3" t="str">
        <f>"2021082728"</f>
        <v>2021082728</v>
      </c>
      <c r="C295" s="4">
        <v>66.6</v>
      </c>
    </row>
    <row r="296" spans="1:3" ht="18.75" customHeight="1">
      <c r="A296" s="3" t="s">
        <v>18</v>
      </c>
      <c r="B296" s="3" t="str">
        <f>"2021082521"</f>
        <v>2021082521</v>
      </c>
      <c r="C296" s="4">
        <v>66.2</v>
      </c>
    </row>
    <row r="297" spans="1:3" ht="18.75" customHeight="1">
      <c r="A297" s="3" t="s">
        <v>18</v>
      </c>
      <c r="B297" s="3" t="str">
        <f>"2021082708"</f>
        <v>2021082708</v>
      </c>
      <c r="C297" s="4">
        <v>66</v>
      </c>
    </row>
    <row r="298" spans="1:3" ht="18.75" customHeight="1">
      <c r="A298" s="3" t="s">
        <v>18</v>
      </c>
      <c r="B298" s="3" t="str">
        <f>"2021082626"</f>
        <v>2021082626</v>
      </c>
      <c r="C298" s="4">
        <v>65.8</v>
      </c>
    </row>
    <row r="299" spans="1:3" ht="18.75" customHeight="1">
      <c r="A299" s="3" t="s">
        <v>18</v>
      </c>
      <c r="B299" s="3" t="str">
        <f>"2021082710"</f>
        <v>2021082710</v>
      </c>
      <c r="C299" s="4">
        <v>65.8</v>
      </c>
    </row>
    <row r="300" spans="1:3" ht="18.75" customHeight="1">
      <c r="A300" s="3" t="s">
        <v>18</v>
      </c>
      <c r="B300" s="3" t="str">
        <f>"2021082530"</f>
        <v>2021082530</v>
      </c>
      <c r="C300" s="4">
        <v>65.6</v>
      </c>
    </row>
    <row r="301" spans="1:3" ht="18.75" customHeight="1">
      <c r="A301" s="3" t="s">
        <v>18</v>
      </c>
      <c r="B301" s="3" t="str">
        <f>"2021082622"</f>
        <v>2021082622</v>
      </c>
      <c r="C301" s="4">
        <v>65.6</v>
      </c>
    </row>
    <row r="302" spans="1:3" ht="18.75" customHeight="1">
      <c r="A302" s="3" t="s">
        <v>18</v>
      </c>
      <c r="B302" s="3" t="str">
        <f>"2021082719"</f>
        <v>2021082719</v>
      </c>
      <c r="C302" s="4">
        <v>65.4</v>
      </c>
    </row>
    <row r="303" spans="1:3" ht="18.75" customHeight="1">
      <c r="A303" s="3" t="s">
        <v>18</v>
      </c>
      <c r="B303" s="3" t="str">
        <f>"2021082618"</f>
        <v>2021082618</v>
      </c>
      <c r="C303" s="4">
        <v>64.8</v>
      </c>
    </row>
    <row r="304" spans="1:3" ht="18.75" customHeight="1">
      <c r="A304" s="3" t="s">
        <v>18</v>
      </c>
      <c r="B304" s="3" t="str">
        <f>"2021082518"</f>
        <v>2021082518</v>
      </c>
      <c r="C304" s="4">
        <v>64.4</v>
      </c>
    </row>
    <row r="305" spans="1:3" ht="18.75" customHeight="1">
      <c r="A305" s="3" t="s">
        <v>18</v>
      </c>
      <c r="B305" s="3" t="str">
        <f>"2021082630"</f>
        <v>2021082630</v>
      </c>
      <c r="C305" s="4">
        <v>64</v>
      </c>
    </row>
    <row r="306" spans="1:3" ht="18.75" customHeight="1">
      <c r="A306" s="3" t="s">
        <v>18</v>
      </c>
      <c r="B306" s="3" t="str">
        <f>"2021082718"</f>
        <v>2021082718</v>
      </c>
      <c r="C306" s="4">
        <v>64</v>
      </c>
    </row>
    <row r="307" spans="1:3" ht="18.75" customHeight="1">
      <c r="A307" s="3" t="s">
        <v>18</v>
      </c>
      <c r="B307" s="3" t="str">
        <f>"2021082705"</f>
        <v>2021082705</v>
      </c>
      <c r="C307" s="4">
        <v>63.4</v>
      </c>
    </row>
    <row r="308" spans="1:3" ht="18.75" customHeight="1">
      <c r="A308" s="3" t="s">
        <v>18</v>
      </c>
      <c r="B308" s="3" t="str">
        <f>"2021082628"</f>
        <v>2021082628</v>
      </c>
      <c r="C308" s="4">
        <v>63.2</v>
      </c>
    </row>
    <row r="309" spans="1:3" ht="18.75" customHeight="1">
      <c r="A309" s="3" t="s">
        <v>18</v>
      </c>
      <c r="B309" s="3" t="str">
        <f>"2021082724"</f>
        <v>2021082724</v>
      </c>
      <c r="C309" s="4">
        <v>63.2</v>
      </c>
    </row>
    <row r="310" spans="1:3" ht="18.75" customHeight="1">
      <c r="A310" s="3" t="s">
        <v>18</v>
      </c>
      <c r="B310" s="3" t="str">
        <f>"2021082520"</f>
        <v>2021082520</v>
      </c>
      <c r="C310" s="4">
        <v>62.8</v>
      </c>
    </row>
    <row r="311" spans="1:3" ht="18.75" customHeight="1">
      <c r="A311" s="3" t="s">
        <v>18</v>
      </c>
      <c r="B311" s="3" t="str">
        <f>"2021082707"</f>
        <v>2021082707</v>
      </c>
      <c r="C311" s="4">
        <v>62.8</v>
      </c>
    </row>
    <row r="312" spans="1:3" ht="18.75" customHeight="1">
      <c r="A312" s="3" t="s">
        <v>18</v>
      </c>
      <c r="B312" s="3" t="str">
        <f>"2021082605"</f>
        <v>2021082605</v>
      </c>
      <c r="C312" s="4">
        <v>60</v>
      </c>
    </row>
    <row r="313" spans="1:3" ht="18.75" customHeight="1">
      <c r="A313" s="3" t="s">
        <v>18</v>
      </c>
      <c r="B313" s="3" t="str">
        <f>"2021082715"</f>
        <v>2021082715</v>
      </c>
      <c r="C313" s="4">
        <v>60</v>
      </c>
    </row>
    <row r="314" spans="1:3" ht="18.75" customHeight="1">
      <c r="A314" s="3" t="s">
        <v>18</v>
      </c>
      <c r="B314" s="3" t="str">
        <f>"2021082616"</f>
        <v>2021082616</v>
      </c>
      <c r="C314" s="4">
        <v>59.4</v>
      </c>
    </row>
    <row r="315" spans="1:3" ht="18.75" customHeight="1">
      <c r="A315" s="3" t="s">
        <v>19</v>
      </c>
      <c r="B315" s="3" t="str">
        <f>"2021082801"</f>
        <v>2021082801</v>
      </c>
      <c r="C315" s="4">
        <v>84.4</v>
      </c>
    </row>
    <row r="316" spans="1:3" ht="18.75" customHeight="1">
      <c r="A316" s="3" t="s">
        <v>19</v>
      </c>
      <c r="B316" s="3" t="str">
        <f>"2021082919"</f>
        <v>2021082919</v>
      </c>
      <c r="C316" s="4">
        <v>83.2</v>
      </c>
    </row>
    <row r="317" spans="1:3" ht="18.75" customHeight="1">
      <c r="A317" s="3" t="s">
        <v>19</v>
      </c>
      <c r="B317" s="3" t="str">
        <f>"2021082905"</f>
        <v>2021082905</v>
      </c>
      <c r="C317" s="4">
        <v>77.8</v>
      </c>
    </row>
    <row r="318" spans="1:3" ht="18.75" customHeight="1">
      <c r="A318" s="3" t="s">
        <v>19</v>
      </c>
      <c r="B318" s="3" t="str">
        <f>"2021082823"</f>
        <v>2021082823</v>
      </c>
      <c r="C318" s="4">
        <v>74.6</v>
      </c>
    </row>
    <row r="319" spans="1:3" ht="18.75" customHeight="1">
      <c r="A319" s="3" t="s">
        <v>19</v>
      </c>
      <c r="B319" s="3" t="str">
        <f>"2021082908"</f>
        <v>2021082908</v>
      </c>
      <c r="C319" s="4">
        <v>74.4</v>
      </c>
    </row>
    <row r="320" spans="1:3" ht="18.75" customHeight="1">
      <c r="A320" s="3" t="s">
        <v>19</v>
      </c>
      <c r="B320" s="3" t="str">
        <f>"2021082906"</f>
        <v>2021082906</v>
      </c>
      <c r="C320" s="4">
        <v>73.6</v>
      </c>
    </row>
    <row r="321" spans="1:3" ht="18.75" customHeight="1">
      <c r="A321" s="3" t="s">
        <v>19</v>
      </c>
      <c r="B321" s="3" t="str">
        <f>"2021082730"</f>
        <v>2021082730</v>
      </c>
      <c r="C321" s="4">
        <v>73</v>
      </c>
    </row>
    <row r="322" spans="1:3" ht="18.75" customHeight="1">
      <c r="A322" s="3" t="s">
        <v>19</v>
      </c>
      <c r="B322" s="3" t="str">
        <f>"2021082920"</f>
        <v>2021082920</v>
      </c>
      <c r="C322" s="4">
        <v>72.6</v>
      </c>
    </row>
    <row r="323" spans="1:3" ht="18.75" customHeight="1">
      <c r="A323" s="3" t="s">
        <v>19</v>
      </c>
      <c r="B323" s="3" t="str">
        <f>"2021082809"</f>
        <v>2021082809</v>
      </c>
      <c r="C323" s="4">
        <v>71.4</v>
      </c>
    </row>
    <row r="324" spans="1:3" ht="18.75" customHeight="1">
      <c r="A324" s="3" t="s">
        <v>19</v>
      </c>
      <c r="B324" s="3" t="str">
        <f>"2021082914"</f>
        <v>2021082914</v>
      </c>
      <c r="C324" s="4">
        <v>71.4</v>
      </c>
    </row>
    <row r="325" spans="1:3" ht="18.75" customHeight="1">
      <c r="A325" s="3" t="s">
        <v>19</v>
      </c>
      <c r="B325" s="3" t="str">
        <f>"2021082901"</f>
        <v>2021082901</v>
      </c>
      <c r="C325" s="4">
        <v>68.8</v>
      </c>
    </row>
    <row r="326" spans="1:3" ht="18.75" customHeight="1">
      <c r="A326" s="3" t="s">
        <v>19</v>
      </c>
      <c r="B326" s="3" t="str">
        <f>"2021082817"</f>
        <v>2021082817</v>
      </c>
      <c r="C326" s="4">
        <v>67</v>
      </c>
    </row>
    <row r="327" spans="1:3" ht="18.75" customHeight="1">
      <c r="A327" s="3" t="s">
        <v>19</v>
      </c>
      <c r="B327" s="3" t="str">
        <f>"2021082918"</f>
        <v>2021082918</v>
      </c>
      <c r="C327" s="4">
        <v>66.4</v>
      </c>
    </row>
    <row r="328" spans="1:3" ht="18.75" customHeight="1">
      <c r="A328" s="3" t="s">
        <v>19</v>
      </c>
      <c r="B328" s="3" t="str">
        <f>"2021082804"</f>
        <v>2021082804</v>
      </c>
      <c r="C328" s="4">
        <v>65.8</v>
      </c>
    </row>
    <row r="329" spans="1:3" ht="18.75" customHeight="1">
      <c r="A329" s="3" t="s">
        <v>19</v>
      </c>
      <c r="B329" s="3" t="str">
        <f>"2021082826"</f>
        <v>2021082826</v>
      </c>
      <c r="C329" s="4">
        <v>65</v>
      </c>
    </row>
    <row r="330" spans="1:3" ht="18.75" customHeight="1">
      <c r="A330" s="3" t="s">
        <v>19</v>
      </c>
      <c r="B330" s="3" t="str">
        <f>"2021082910"</f>
        <v>2021082910</v>
      </c>
      <c r="C330" s="4">
        <v>64.6</v>
      </c>
    </row>
    <row r="331" spans="1:3" ht="18.75" customHeight="1">
      <c r="A331" s="3" t="s">
        <v>19</v>
      </c>
      <c r="B331" s="3" t="str">
        <f>"2021082803"</f>
        <v>2021082803</v>
      </c>
      <c r="C331" s="4">
        <v>64.4</v>
      </c>
    </row>
    <row r="332" spans="1:3" ht="18.75" customHeight="1">
      <c r="A332" s="3" t="s">
        <v>19</v>
      </c>
      <c r="B332" s="3" t="str">
        <f>"2021082802"</f>
        <v>2021082802</v>
      </c>
      <c r="C332" s="4">
        <v>64.2</v>
      </c>
    </row>
    <row r="333" spans="1:3" ht="18.75" customHeight="1">
      <c r="A333" s="3" t="s">
        <v>19</v>
      </c>
      <c r="B333" s="3" t="str">
        <f>"2021082820"</f>
        <v>2021082820</v>
      </c>
      <c r="C333" s="4">
        <v>63.4</v>
      </c>
    </row>
    <row r="334" spans="1:3" ht="18.75" customHeight="1">
      <c r="A334" s="3" t="s">
        <v>19</v>
      </c>
      <c r="B334" s="3" t="str">
        <f>"2021082819"</f>
        <v>2021082819</v>
      </c>
      <c r="C334" s="4">
        <v>61</v>
      </c>
    </row>
    <row r="335" spans="1:3" ht="18.75" customHeight="1">
      <c r="A335" s="3" t="s">
        <v>19</v>
      </c>
      <c r="B335" s="3" t="str">
        <f>"2021082917"</f>
        <v>2021082917</v>
      </c>
      <c r="C335" s="4">
        <v>59.8</v>
      </c>
    </row>
    <row r="336" spans="1:3" ht="18.75" customHeight="1">
      <c r="A336" s="3" t="s">
        <v>19</v>
      </c>
      <c r="B336" s="3" t="str">
        <f>"2021082816"</f>
        <v>2021082816</v>
      </c>
      <c r="C336" s="4">
        <v>57.8</v>
      </c>
    </row>
    <row r="337" spans="1:3" ht="18.75" customHeight="1">
      <c r="A337" s="3" t="s">
        <v>19</v>
      </c>
      <c r="B337" s="3" t="str">
        <f>"2021082805"</f>
        <v>2021082805</v>
      </c>
      <c r="C337" s="4">
        <v>57</v>
      </c>
    </row>
    <row r="338" spans="1:3" ht="18.75" customHeight="1">
      <c r="A338" s="3" t="s">
        <v>19</v>
      </c>
      <c r="B338" s="3" t="str">
        <f>"2021082813"</f>
        <v>2021082813</v>
      </c>
      <c r="C338" s="4">
        <v>57</v>
      </c>
    </row>
    <row r="339" spans="1:3" ht="18.75" customHeight="1">
      <c r="A339" s="3" t="s">
        <v>20</v>
      </c>
      <c r="B339" s="3" t="str">
        <f>"2021083006"</f>
        <v>2021083006</v>
      </c>
      <c r="C339" s="4">
        <v>89.8</v>
      </c>
    </row>
    <row r="340" spans="1:3" ht="18.75" customHeight="1">
      <c r="A340" s="3" t="s">
        <v>20</v>
      </c>
      <c r="B340" s="3" t="str">
        <f>"2021083002"</f>
        <v>2021083002</v>
      </c>
      <c r="C340" s="4">
        <v>84.6</v>
      </c>
    </row>
    <row r="341" spans="1:3" ht="18.75" customHeight="1">
      <c r="A341" s="3" t="s">
        <v>20</v>
      </c>
      <c r="B341" s="3" t="str">
        <f>"2021083008"</f>
        <v>2021083008</v>
      </c>
      <c r="C341" s="4">
        <v>79.4</v>
      </c>
    </row>
    <row r="342" spans="1:3" ht="18.75" customHeight="1">
      <c r="A342" s="3" t="s">
        <v>20</v>
      </c>
      <c r="B342" s="3" t="str">
        <f>"2021083102"</f>
        <v>2021083102</v>
      </c>
      <c r="C342" s="4">
        <v>78.6</v>
      </c>
    </row>
    <row r="343" spans="1:3" ht="18.75" customHeight="1">
      <c r="A343" s="3" t="s">
        <v>20</v>
      </c>
      <c r="B343" s="3" t="str">
        <f>"2021083029"</f>
        <v>2021083029</v>
      </c>
      <c r="C343" s="4">
        <v>78.4</v>
      </c>
    </row>
    <row r="344" spans="1:3" ht="18.75" customHeight="1">
      <c r="A344" s="3" t="s">
        <v>20</v>
      </c>
      <c r="B344" s="3" t="str">
        <f>"2021082928"</f>
        <v>2021082928</v>
      </c>
      <c r="C344" s="4">
        <v>77.8</v>
      </c>
    </row>
    <row r="345" spans="1:3" ht="18.75" customHeight="1">
      <c r="A345" s="3" t="s">
        <v>20</v>
      </c>
      <c r="B345" s="3" t="str">
        <f>"2021083019"</f>
        <v>2021083019</v>
      </c>
      <c r="C345" s="4">
        <v>77</v>
      </c>
    </row>
    <row r="346" spans="1:3" ht="18.75" customHeight="1">
      <c r="A346" s="3" t="s">
        <v>20</v>
      </c>
      <c r="B346" s="3" t="str">
        <f>"2021083030"</f>
        <v>2021083030</v>
      </c>
      <c r="C346" s="4">
        <v>75.6</v>
      </c>
    </row>
    <row r="347" spans="1:3" ht="18.75" customHeight="1">
      <c r="A347" s="3" t="s">
        <v>20</v>
      </c>
      <c r="B347" s="3" t="str">
        <f>"2021083016"</f>
        <v>2021083016</v>
      </c>
      <c r="C347" s="4">
        <v>74.8</v>
      </c>
    </row>
    <row r="348" spans="1:3" ht="18.75" customHeight="1">
      <c r="A348" s="3" t="s">
        <v>20</v>
      </c>
      <c r="B348" s="3" t="str">
        <f>"2021083025"</f>
        <v>2021083025</v>
      </c>
      <c r="C348" s="4">
        <v>73.4</v>
      </c>
    </row>
    <row r="349" spans="1:3" ht="18.75" customHeight="1">
      <c r="A349" s="3" t="s">
        <v>20</v>
      </c>
      <c r="B349" s="3" t="str">
        <f>"2021083106"</f>
        <v>2021083106</v>
      </c>
      <c r="C349" s="4">
        <v>73.4</v>
      </c>
    </row>
    <row r="350" spans="1:3" ht="18.75" customHeight="1">
      <c r="A350" s="3" t="s">
        <v>20</v>
      </c>
      <c r="B350" s="3" t="str">
        <f>"2021083105"</f>
        <v>2021083105</v>
      </c>
      <c r="C350" s="4">
        <v>71.2</v>
      </c>
    </row>
    <row r="351" spans="1:3" ht="18.75" customHeight="1">
      <c r="A351" s="3" t="s">
        <v>20</v>
      </c>
      <c r="B351" s="3" t="str">
        <f>"2021083010"</f>
        <v>2021083010</v>
      </c>
      <c r="C351" s="4">
        <v>70.8</v>
      </c>
    </row>
    <row r="352" spans="1:3" ht="18.75" customHeight="1">
      <c r="A352" s="3" t="s">
        <v>20</v>
      </c>
      <c r="B352" s="3" t="str">
        <f>"2021083024"</f>
        <v>2021083024</v>
      </c>
      <c r="C352" s="4">
        <v>70.8</v>
      </c>
    </row>
    <row r="353" spans="1:3" ht="18.75" customHeight="1">
      <c r="A353" s="3" t="s">
        <v>20</v>
      </c>
      <c r="B353" s="3" t="str">
        <f>"2021083018"</f>
        <v>2021083018</v>
      </c>
      <c r="C353" s="4">
        <v>70.4</v>
      </c>
    </row>
    <row r="354" spans="1:3" ht="18.75" customHeight="1">
      <c r="A354" s="3" t="s">
        <v>20</v>
      </c>
      <c r="B354" s="3" t="str">
        <f>"2021083012"</f>
        <v>2021083012</v>
      </c>
      <c r="C354" s="4">
        <v>69.2</v>
      </c>
    </row>
    <row r="355" spans="1:3" ht="18.75" customHeight="1">
      <c r="A355" s="3" t="s">
        <v>20</v>
      </c>
      <c r="B355" s="3" t="str">
        <f>"2021083003"</f>
        <v>2021083003</v>
      </c>
      <c r="C355" s="4">
        <v>67.6</v>
      </c>
    </row>
    <row r="356" spans="1:3" ht="18.75" customHeight="1">
      <c r="A356" s="3" t="s">
        <v>20</v>
      </c>
      <c r="B356" s="3" t="str">
        <f>"2021083103"</f>
        <v>2021083103</v>
      </c>
      <c r="C356" s="4">
        <v>67.2</v>
      </c>
    </row>
    <row r="357" spans="1:3" ht="18.75" customHeight="1">
      <c r="A357" s="3" t="s">
        <v>20</v>
      </c>
      <c r="B357" s="3" t="str">
        <f>"2021083009"</f>
        <v>2021083009</v>
      </c>
      <c r="C357" s="4">
        <v>66.6</v>
      </c>
    </row>
    <row r="358" spans="1:3" ht="18.75" customHeight="1">
      <c r="A358" s="3" t="s">
        <v>20</v>
      </c>
      <c r="B358" s="3" t="str">
        <f>"2021082925"</f>
        <v>2021082925</v>
      </c>
      <c r="C358" s="4">
        <v>62.4</v>
      </c>
    </row>
    <row r="359" spans="1:3" ht="18.75" customHeight="1">
      <c r="A359" s="3" t="s">
        <v>21</v>
      </c>
      <c r="B359" s="3" t="str">
        <f>"2021083209"</f>
        <v>2021083209</v>
      </c>
      <c r="C359" s="4">
        <v>71.4</v>
      </c>
    </row>
    <row r="360" spans="1:3" ht="18.75" customHeight="1">
      <c r="A360" s="3" t="s">
        <v>21</v>
      </c>
      <c r="B360" s="3" t="str">
        <f>"2021083117"</f>
        <v>2021083117</v>
      </c>
      <c r="C360" s="4">
        <v>70.6</v>
      </c>
    </row>
    <row r="361" spans="1:3" ht="18.75" customHeight="1">
      <c r="A361" s="3" t="s">
        <v>21</v>
      </c>
      <c r="B361" s="3" t="str">
        <f>"2021083127"</f>
        <v>2021083127</v>
      </c>
      <c r="C361" s="4">
        <v>70.6</v>
      </c>
    </row>
    <row r="362" spans="1:3" ht="18.75" customHeight="1">
      <c r="A362" s="3" t="s">
        <v>21</v>
      </c>
      <c r="B362" s="3" t="str">
        <f>"2021083113"</f>
        <v>2021083113</v>
      </c>
      <c r="C362" s="4">
        <v>68.8</v>
      </c>
    </row>
    <row r="363" spans="1:3" ht="18.75" customHeight="1">
      <c r="A363" s="3" t="s">
        <v>21</v>
      </c>
      <c r="B363" s="3" t="str">
        <f>"2021083213"</f>
        <v>2021083213</v>
      </c>
      <c r="C363" s="4">
        <v>68.2</v>
      </c>
    </row>
    <row r="364" spans="1:3" ht="18.75" customHeight="1">
      <c r="A364" s="3" t="s">
        <v>21</v>
      </c>
      <c r="B364" s="3" t="str">
        <f>"2021083212"</f>
        <v>2021083212</v>
      </c>
      <c r="C364" s="4">
        <v>68</v>
      </c>
    </row>
    <row r="365" spans="1:3" ht="18.75" customHeight="1">
      <c r="A365" s="3" t="s">
        <v>21</v>
      </c>
      <c r="B365" s="3" t="str">
        <f>"2021083201"</f>
        <v>2021083201</v>
      </c>
      <c r="C365" s="4">
        <v>66.6</v>
      </c>
    </row>
    <row r="366" spans="1:3" ht="18.75" customHeight="1">
      <c r="A366" s="3" t="s">
        <v>21</v>
      </c>
      <c r="B366" s="3" t="str">
        <f>"2021083129"</f>
        <v>2021083129</v>
      </c>
      <c r="C366" s="4">
        <v>65.4</v>
      </c>
    </row>
    <row r="367" spans="1:3" ht="18.75" customHeight="1">
      <c r="A367" s="3" t="s">
        <v>21</v>
      </c>
      <c r="B367" s="3" t="str">
        <f>"2021083202"</f>
        <v>2021083202</v>
      </c>
      <c r="C367" s="4">
        <v>64.8</v>
      </c>
    </row>
    <row r="368" spans="1:3" ht="18.75" customHeight="1">
      <c r="A368" s="3" t="s">
        <v>21</v>
      </c>
      <c r="B368" s="3" t="str">
        <f>"2021083214"</f>
        <v>2021083214</v>
      </c>
      <c r="C368" s="4">
        <v>64.2</v>
      </c>
    </row>
    <row r="369" spans="1:3" ht="18.75" customHeight="1">
      <c r="A369" s="3" t="s">
        <v>21</v>
      </c>
      <c r="B369" s="3" t="str">
        <f>"2021083119"</f>
        <v>2021083119</v>
      </c>
      <c r="C369" s="4">
        <v>63.8</v>
      </c>
    </row>
    <row r="370" spans="1:3" ht="18.75" customHeight="1">
      <c r="A370" s="3" t="s">
        <v>21</v>
      </c>
      <c r="B370" s="3" t="str">
        <f>"2021083125"</f>
        <v>2021083125</v>
      </c>
      <c r="C370" s="4">
        <v>63.2</v>
      </c>
    </row>
    <row r="371" spans="1:3" ht="18.75" customHeight="1">
      <c r="A371" s="3" t="s">
        <v>21</v>
      </c>
      <c r="B371" s="3" t="str">
        <f>"2021083115"</f>
        <v>2021083115</v>
      </c>
      <c r="C371" s="4">
        <v>63</v>
      </c>
    </row>
    <row r="372" spans="1:3" ht="18.75" customHeight="1">
      <c r="A372" s="3" t="s">
        <v>21</v>
      </c>
      <c r="B372" s="3" t="str">
        <f>"2021083126"</f>
        <v>2021083126</v>
      </c>
      <c r="C372" s="4">
        <v>62.8</v>
      </c>
    </row>
    <row r="373" spans="1:3" ht="18.75" customHeight="1">
      <c r="A373" s="3" t="s">
        <v>21</v>
      </c>
      <c r="B373" s="3" t="str">
        <f>"2021083205"</f>
        <v>2021083205</v>
      </c>
      <c r="C373" s="4">
        <v>62</v>
      </c>
    </row>
    <row r="374" spans="1:3" ht="18.75" customHeight="1">
      <c r="A374" s="3" t="s">
        <v>21</v>
      </c>
      <c r="B374" s="3" t="str">
        <f>"2021083124"</f>
        <v>2021083124</v>
      </c>
      <c r="C374" s="4">
        <v>61.4</v>
      </c>
    </row>
    <row r="375" spans="1:3" ht="18.75" customHeight="1">
      <c r="A375" s="3" t="s">
        <v>21</v>
      </c>
      <c r="B375" s="3" t="str">
        <f>"2021083204"</f>
        <v>2021083204</v>
      </c>
      <c r="C375" s="4">
        <v>59.2</v>
      </c>
    </row>
    <row r="376" spans="1:3" ht="18.75" customHeight="1">
      <c r="A376" s="3" t="s">
        <v>21</v>
      </c>
      <c r="B376" s="3" t="str">
        <f>"2021083112"</f>
        <v>2021083112</v>
      </c>
      <c r="C376" s="4">
        <v>58.6</v>
      </c>
    </row>
    <row r="377" spans="1:3" ht="18.75" customHeight="1">
      <c r="A377" s="3" t="s">
        <v>22</v>
      </c>
      <c r="B377" s="3" t="str">
        <f>"2021083312"</f>
        <v>2021083312</v>
      </c>
      <c r="C377" s="4">
        <v>84.4</v>
      </c>
    </row>
    <row r="378" spans="1:3" ht="18.75" customHeight="1">
      <c r="A378" s="3" t="s">
        <v>22</v>
      </c>
      <c r="B378" s="3" t="str">
        <f>"2021083306"</f>
        <v>2021083306</v>
      </c>
      <c r="C378" s="4">
        <v>81.6</v>
      </c>
    </row>
    <row r="379" spans="1:3" ht="18.75" customHeight="1">
      <c r="A379" s="3" t="s">
        <v>22</v>
      </c>
      <c r="B379" s="3" t="str">
        <f>"2021083216"</f>
        <v>2021083216</v>
      </c>
      <c r="C379" s="4">
        <v>71.6</v>
      </c>
    </row>
    <row r="380" spans="1:3" ht="18.75" customHeight="1">
      <c r="A380" s="3" t="s">
        <v>22</v>
      </c>
      <c r="B380" s="3" t="str">
        <f>"2021083329"</f>
        <v>2021083329</v>
      </c>
      <c r="C380" s="4">
        <v>70.8</v>
      </c>
    </row>
    <row r="381" spans="1:3" ht="18.75" customHeight="1">
      <c r="A381" s="3" t="s">
        <v>22</v>
      </c>
      <c r="B381" s="3" t="str">
        <f>"2021083328"</f>
        <v>2021083328</v>
      </c>
      <c r="C381" s="4">
        <v>69.8</v>
      </c>
    </row>
    <row r="382" spans="1:3" ht="18.75" customHeight="1">
      <c r="A382" s="3" t="s">
        <v>22</v>
      </c>
      <c r="B382" s="3" t="str">
        <f>"2021083330"</f>
        <v>2021083330</v>
      </c>
      <c r="C382" s="4">
        <v>67</v>
      </c>
    </row>
    <row r="383" spans="1:3" ht="18.75" customHeight="1">
      <c r="A383" s="3" t="s">
        <v>22</v>
      </c>
      <c r="B383" s="3" t="str">
        <f>"2021083215"</f>
        <v>2021083215</v>
      </c>
      <c r="C383" s="4">
        <v>66.4</v>
      </c>
    </row>
    <row r="384" spans="1:3" ht="18.75" customHeight="1">
      <c r="A384" s="3" t="s">
        <v>22</v>
      </c>
      <c r="B384" s="3" t="str">
        <f>"2021083302"</f>
        <v>2021083302</v>
      </c>
      <c r="C384" s="4">
        <v>65.6</v>
      </c>
    </row>
    <row r="385" spans="1:3" ht="18.75" customHeight="1">
      <c r="A385" s="3" t="s">
        <v>22</v>
      </c>
      <c r="B385" s="3" t="str">
        <f>"2021083322"</f>
        <v>2021083322</v>
      </c>
      <c r="C385" s="4">
        <v>65.4</v>
      </c>
    </row>
    <row r="386" spans="1:3" ht="18.75" customHeight="1">
      <c r="A386" s="3" t="s">
        <v>22</v>
      </c>
      <c r="B386" s="3" t="str">
        <f>"2021083310"</f>
        <v>2021083310</v>
      </c>
      <c r="C386" s="4">
        <v>62.4</v>
      </c>
    </row>
    <row r="387" spans="1:3" ht="18.75" customHeight="1">
      <c r="A387" s="3" t="s">
        <v>22</v>
      </c>
      <c r="B387" s="3" t="str">
        <f>"2021083301"</f>
        <v>2021083301</v>
      </c>
      <c r="C387" s="4">
        <v>61.4</v>
      </c>
    </row>
    <row r="388" spans="1:3" ht="18.75" customHeight="1">
      <c r="A388" s="3" t="s">
        <v>22</v>
      </c>
      <c r="B388" s="3" t="str">
        <f>"2021083221"</f>
        <v>2021083221</v>
      </c>
      <c r="C388" s="4">
        <v>60</v>
      </c>
    </row>
    <row r="389" spans="1:3" ht="18.75" customHeight="1">
      <c r="A389" s="3" t="s">
        <v>22</v>
      </c>
      <c r="B389" s="3" t="str">
        <f>"2021083217"</f>
        <v>2021083217</v>
      </c>
      <c r="C389" s="4">
        <v>59.6</v>
      </c>
    </row>
    <row r="390" spans="1:3" ht="18.75" customHeight="1">
      <c r="A390" s="3" t="s">
        <v>22</v>
      </c>
      <c r="B390" s="3" t="str">
        <f>"2021083309"</f>
        <v>2021083309</v>
      </c>
      <c r="C390" s="4">
        <v>59.6</v>
      </c>
    </row>
    <row r="391" spans="1:3" ht="18.75" customHeight="1">
      <c r="A391" s="3" t="s">
        <v>22</v>
      </c>
      <c r="B391" s="3" t="str">
        <f>"2021083304"</f>
        <v>2021083304</v>
      </c>
      <c r="C391" s="4">
        <v>59.2</v>
      </c>
    </row>
    <row r="392" spans="1:3" ht="18.75" customHeight="1">
      <c r="A392" s="3" t="s">
        <v>22</v>
      </c>
      <c r="B392" s="3" t="str">
        <f>"2021083314"</f>
        <v>2021083314</v>
      </c>
      <c r="C392" s="4">
        <v>59.2</v>
      </c>
    </row>
    <row r="393" spans="1:3" ht="18.75" customHeight="1">
      <c r="A393" s="3" t="s">
        <v>22</v>
      </c>
      <c r="B393" s="3" t="str">
        <f>"2021083320"</f>
        <v>2021083320</v>
      </c>
      <c r="C393" s="4">
        <v>58.2</v>
      </c>
    </row>
    <row r="394" spans="1:3" ht="18.75" customHeight="1">
      <c r="A394" s="3" t="s">
        <v>22</v>
      </c>
      <c r="B394" s="3" t="str">
        <f>"2021083307"</f>
        <v>2021083307</v>
      </c>
      <c r="C394" s="4">
        <v>57.4</v>
      </c>
    </row>
    <row r="395" spans="1:3" ht="18.75" customHeight="1">
      <c r="A395" s="3" t="s">
        <v>22</v>
      </c>
      <c r="B395" s="3" t="str">
        <f>"2021083220"</f>
        <v>2021083220</v>
      </c>
      <c r="C395" s="4">
        <v>56.2</v>
      </c>
    </row>
    <row r="396" spans="1:3" ht="18.75" customHeight="1">
      <c r="A396" s="3" t="s">
        <v>22</v>
      </c>
      <c r="B396" s="3" t="str">
        <f>"2021083317"</f>
        <v>2021083317</v>
      </c>
      <c r="C396" s="4">
        <v>55.4</v>
      </c>
    </row>
    <row r="397" spans="1:3" ht="18.75" customHeight="1">
      <c r="A397" s="3" t="s">
        <v>22</v>
      </c>
      <c r="B397" s="3" t="str">
        <f>"2021083230"</f>
        <v>2021083230</v>
      </c>
      <c r="C397" s="4">
        <v>52.4</v>
      </c>
    </row>
    <row r="398" spans="1:3" ht="18.75" customHeight="1">
      <c r="A398" s="3" t="s">
        <v>23</v>
      </c>
      <c r="B398" s="3" t="str">
        <f>"2021083410"</f>
        <v>2021083410</v>
      </c>
      <c r="C398" s="4">
        <v>74</v>
      </c>
    </row>
    <row r="399" spans="1:3" ht="18.75" customHeight="1">
      <c r="A399" s="3" t="s">
        <v>23</v>
      </c>
      <c r="B399" s="3" t="str">
        <f>"2021083421"</f>
        <v>2021083421</v>
      </c>
      <c r="C399" s="4">
        <v>73.8</v>
      </c>
    </row>
    <row r="400" spans="1:3" ht="18.75" customHeight="1">
      <c r="A400" s="3" t="s">
        <v>23</v>
      </c>
      <c r="B400" s="3" t="str">
        <f>"2021083501"</f>
        <v>2021083501</v>
      </c>
      <c r="C400" s="4">
        <v>73.6</v>
      </c>
    </row>
    <row r="401" spans="1:3" ht="18.75" customHeight="1">
      <c r="A401" s="3" t="s">
        <v>23</v>
      </c>
      <c r="B401" s="3" t="str">
        <f>"2021083519"</f>
        <v>2021083519</v>
      </c>
      <c r="C401" s="4">
        <v>72.2</v>
      </c>
    </row>
    <row r="402" spans="1:3" ht="18.75" customHeight="1">
      <c r="A402" s="3" t="s">
        <v>23</v>
      </c>
      <c r="B402" s="3" t="str">
        <f>"2021083419"</f>
        <v>2021083419</v>
      </c>
      <c r="C402" s="4">
        <v>70.4</v>
      </c>
    </row>
    <row r="403" spans="1:3" ht="18.75" customHeight="1">
      <c r="A403" s="3" t="s">
        <v>23</v>
      </c>
      <c r="B403" s="3" t="str">
        <f>"2021083408"</f>
        <v>2021083408</v>
      </c>
      <c r="C403" s="4">
        <v>69.6</v>
      </c>
    </row>
    <row r="404" spans="1:3" ht="18.75" customHeight="1">
      <c r="A404" s="3" t="s">
        <v>23</v>
      </c>
      <c r="B404" s="3" t="str">
        <f>"2021083502"</f>
        <v>2021083502</v>
      </c>
      <c r="C404" s="4">
        <v>69.2</v>
      </c>
    </row>
    <row r="405" spans="1:3" ht="18.75" customHeight="1">
      <c r="A405" s="3" t="s">
        <v>23</v>
      </c>
      <c r="B405" s="3" t="str">
        <f>"2021083413"</f>
        <v>2021083413</v>
      </c>
      <c r="C405" s="4">
        <v>68</v>
      </c>
    </row>
    <row r="406" spans="1:3" ht="18.75" customHeight="1">
      <c r="A406" s="3" t="s">
        <v>23</v>
      </c>
      <c r="B406" s="3" t="str">
        <f>"2021083510"</f>
        <v>2021083510</v>
      </c>
      <c r="C406" s="4">
        <v>67</v>
      </c>
    </row>
    <row r="407" spans="1:3" ht="18.75" customHeight="1">
      <c r="A407" s="3" t="s">
        <v>23</v>
      </c>
      <c r="B407" s="3" t="str">
        <f>"2021083409"</f>
        <v>2021083409</v>
      </c>
      <c r="C407" s="4">
        <v>66</v>
      </c>
    </row>
    <row r="408" spans="1:3" ht="18.75" customHeight="1">
      <c r="A408" s="3" t="s">
        <v>23</v>
      </c>
      <c r="B408" s="3" t="str">
        <f>"2021083425"</f>
        <v>2021083425</v>
      </c>
      <c r="C408" s="4">
        <v>66</v>
      </c>
    </row>
    <row r="409" spans="1:3" ht="18.75" customHeight="1">
      <c r="A409" s="3" t="s">
        <v>23</v>
      </c>
      <c r="B409" s="3" t="str">
        <f>"2021083418"</f>
        <v>2021083418</v>
      </c>
      <c r="C409" s="4">
        <v>63.8</v>
      </c>
    </row>
    <row r="410" spans="1:3" ht="18.75" customHeight="1">
      <c r="A410" s="3" t="s">
        <v>23</v>
      </c>
      <c r="B410" s="3" t="str">
        <f>"2021083405"</f>
        <v>2021083405</v>
      </c>
      <c r="C410" s="4">
        <v>63.4</v>
      </c>
    </row>
    <row r="411" spans="1:3" ht="18.75" customHeight="1">
      <c r="A411" s="3" t="s">
        <v>23</v>
      </c>
      <c r="B411" s="3" t="str">
        <f>"2021083411"</f>
        <v>2021083411</v>
      </c>
      <c r="C411" s="4">
        <v>62</v>
      </c>
    </row>
    <row r="412" spans="1:3" ht="18.75" customHeight="1">
      <c r="A412" s="3" t="s">
        <v>23</v>
      </c>
      <c r="B412" s="3" t="str">
        <f>"2021083513"</f>
        <v>2021083513</v>
      </c>
      <c r="C412" s="4">
        <v>62</v>
      </c>
    </row>
    <row r="413" spans="1:3" ht="18.75" customHeight="1">
      <c r="A413" s="3" t="s">
        <v>23</v>
      </c>
      <c r="B413" s="3" t="str">
        <f>"2021083416"</f>
        <v>2021083416</v>
      </c>
      <c r="C413" s="4">
        <v>61</v>
      </c>
    </row>
    <row r="414" spans="1:3" ht="18.75" customHeight="1">
      <c r="A414" s="3" t="s">
        <v>23</v>
      </c>
      <c r="B414" s="3" t="str">
        <f>"2021083514"</f>
        <v>2021083514</v>
      </c>
      <c r="C414" s="4">
        <v>61</v>
      </c>
    </row>
    <row r="415" spans="1:3" ht="18.75" customHeight="1">
      <c r="A415" s="3" t="s">
        <v>23</v>
      </c>
      <c r="B415" s="3" t="str">
        <f>"2021083520"</f>
        <v>2021083520</v>
      </c>
      <c r="C415" s="4">
        <v>58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2021-11-24T12:04:59Z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A7F787F630A6474C980950472C7A2D4F</vt:lpwstr>
  </property>
</Properties>
</file>