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计划表" sheetId="1" r:id="rId1"/>
    <sheet name="汇总表" sheetId="2" r:id="rId2"/>
  </sheets>
  <definedNames>
    <definedName name="_xlnm._FilterDatabase" localSheetId="0" hidden="1">计划表!$A$4:$Y$4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<sst xmlns="http://schemas.openxmlformats.org/spreadsheetml/2006/main" count="126" uniqueCount="90">
  <si>
    <t>附件2：</t>
  </si>
  <si>
    <t>砀山县2025年清理收回财政衔接推进乡村振兴补助资金项目计划表（第一批）</t>
  </si>
  <si>
    <t>序号</t>
  </si>
  <si>
    <t>项目类型</t>
  </si>
  <si>
    <t>镇（园区）</t>
  </si>
  <si>
    <t>行政村</t>
  </si>
  <si>
    <t>项目名称</t>
  </si>
  <si>
    <t>建设性质（新建/改（扩）建）</t>
  </si>
  <si>
    <t>实施地点（具体到自然村）</t>
  </si>
  <si>
    <t>实施期限（完成时限）</t>
  </si>
  <si>
    <t>建设内容（规模及补助标准）</t>
  </si>
  <si>
    <t>责任单位（项目主管部门）</t>
  </si>
  <si>
    <t>项目实施单位及责任人</t>
  </si>
  <si>
    <t>资金规模（万元）</t>
  </si>
  <si>
    <t>资金来源</t>
  </si>
  <si>
    <t>受益对象（脱贫户、监测户）</t>
  </si>
  <si>
    <t>绩效目标</t>
  </si>
  <si>
    <t>群众参与</t>
  </si>
  <si>
    <t>联农带农机制情况</t>
  </si>
  <si>
    <t>是否出列村</t>
  </si>
  <si>
    <t>到县/到镇/到村/到户</t>
  </si>
  <si>
    <t>备注</t>
  </si>
  <si>
    <t>中央资金</t>
  </si>
  <si>
    <t>省级资金</t>
  </si>
  <si>
    <t>市级资金</t>
  </si>
  <si>
    <t>县级资金</t>
  </si>
  <si>
    <t>其他资金</t>
  </si>
  <si>
    <t>受益户数</t>
  </si>
  <si>
    <t>受益人口数</t>
  </si>
  <si>
    <t>基础设施类</t>
  </si>
  <si>
    <t>葛集镇</t>
  </si>
  <si>
    <t>葛集村、毛雷庄村、高寨村</t>
  </si>
  <si>
    <t>葛集镇2025年度小型农田水利提升项目（二）</t>
  </si>
  <si>
    <t>新建</t>
  </si>
  <si>
    <t>葛套、毛雷庄、刘店厂</t>
  </si>
  <si>
    <t>2025年12月15日前</t>
  </si>
  <si>
    <t>南套里沟疏浚中沟3.92km，新建水闸1座，重建阻水桥梁1座。</t>
  </si>
  <si>
    <t>县农业农村局</t>
  </si>
  <si>
    <t>葛集镇人民政府李浩</t>
  </si>
  <si>
    <t>完成建设任务，改善水利条件，方便生产生活，提升基础设施水平。改善除涝面积1000亩，群众满意率95%以上。</t>
  </si>
  <si>
    <t>参与项目申报、实施过程监督、完成后受益</t>
  </si>
  <si>
    <t>通过项目实施，有利于排涝减灾，改善生产交通条件，防止脱贫户因灾返贫，进一步巩固脱贫攻坚成果，助力乡村振兴。</t>
  </si>
  <si>
    <t>/</t>
  </si>
  <si>
    <t>到村</t>
  </si>
  <si>
    <t>产业发展类</t>
  </si>
  <si>
    <t>周寨镇</t>
  </si>
  <si>
    <t>周楼村、郭程庄村</t>
  </si>
  <si>
    <t>冷库改造提升项目</t>
  </si>
  <si>
    <t>改建</t>
  </si>
  <si>
    <t>周楼村老周寨自然村</t>
  </si>
  <si>
    <t>风道、冷风机风管、智能控制系统等相关配套设施。</t>
  </si>
  <si>
    <t>周寨镇人民政府何斐斐</t>
  </si>
  <si>
    <t>项目建成后，形成收益资金（不低于同期银行贷款利率），去除土地租金及相关运维后收益用于村增收及脱贫户，另一方面带动脱贫户就近就地就业增收，实现脱贫群众稳定脱贫，能够有力地促进农村经济的发展。</t>
  </si>
  <si>
    <t>通过财政衔接资金投入对冷库进行改造提升，增加村集体经济收入，带动周边农户增收，特别是脱贫户、监测户通过就业等方式增加收入，辐射带动周边农户、经营主体发展产业，提升产业发展质量，不断巩固脱贫成果。</t>
  </si>
  <si>
    <t>否</t>
  </si>
  <si>
    <t>全县范围内</t>
  </si>
  <si>
    <t>小额信贷贴息</t>
  </si>
  <si>
    <t>2025年度</t>
  </si>
  <si>
    <t>为办理小额贷款的脱贫户、监测户享受贴息资金。</t>
  </si>
  <si>
    <t>县财政局（国有资产监督管理委员会）</t>
  </si>
  <si>
    <t>县财政局（国有资产监督管理委员会）王行干</t>
  </si>
  <si>
    <t>为小额信贷用户（脱贫户、监测户）按规定利率贴息</t>
  </si>
  <si>
    <t>以贴息的方式减少小额贷款用户（脱贫户、监测户）的资金使用负担</t>
  </si>
  <si>
    <t>到户</t>
  </si>
  <si>
    <t>巩固三保障成果类</t>
  </si>
  <si>
    <t>乡村公益岗人身意外险项目</t>
  </si>
  <si>
    <t>2025年12月底前</t>
  </si>
  <si>
    <t>对2025年全县符合条件的乡村公益性岗位人员购买人身意外险。</t>
  </si>
  <si>
    <t>县人社局</t>
  </si>
  <si>
    <t>县人社局曹海峰</t>
  </si>
  <si>
    <t>为乡村公益性岗位购买人身意外险，保障脱贫劳动者权益。</t>
  </si>
  <si>
    <t>实施过程监督、完成后受益</t>
  </si>
  <si>
    <t>通过为乡村公益岗购买保险的形式，切实提高脱贫人口、监测对象防范风险，进一步巩固脱贫攻坚成果。</t>
  </si>
  <si>
    <t>就业项目类</t>
  </si>
  <si>
    <t>乡村公益性岗位补贴</t>
  </si>
  <si>
    <t>对16-59周岁乡村公益性岗位就业人员，按照每人每月300元标准，通过申领程序发放补助。</t>
  </si>
  <si>
    <t>预计发放乡村公益性岗位补贴2400人，促进脱贫劳动者稳定就业增收。</t>
  </si>
  <si>
    <t>通过对乡村公益性岗位就业人员发放补贴，帮助脱贫户、监测户就近就地就业，增加收入。</t>
  </si>
  <si>
    <t>合计</t>
  </si>
  <si>
    <t>附件:1</t>
  </si>
  <si>
    <t>砀山县2025年清理收回财政衔接推进乡村振兴补助资金项目汇总表（第一批）</t>
  </si>
  <si>
    <t>项目类别</t>
  </si>
  <si>
    <t>项目个数</t>
  </si>
  <si>
    <t>总投资</t>
  </si>
  <si>
    <t>衔接资金</t>
  </si>
  <si>
    <t>中央</t>
  </si>
  <si>
    <t>省级</t>
  </si>
  <si>
    <t>市级</t>
  </si>
  <si>
    <t>县级</t>
  </si>
  <si>
    <t>项目管理费类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</si>
</sst>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4"/>
      <color rgb="FF000000"/>
      <name val="仿宋_GB2312"/>
      <charset val="134"/>
    </font>
    <font>
      <sz val="11"/>
      <color rgb="FF000000"/>
      <name val="宋体"/>
      <charset val="134"/>
    </font>
    <font>
      <b/>
      <sz val="24"/>
      <color rgb="FF000000"/>
      <name val="仿宋_GB2312"/>
      <charset val="134"/>
    </font>
    <font>
      <b/>
      <sz val="16"/>
      <color rgb="FF000000"/>
      <name val="仿宋_GB2312"/>
      <charset val="134"/>
    </font>
    <font>
      <b/>
      <sz val="11"/>
      <color rgb="FF000000"/>
      <name val="仿宋_GB2312"/>
      <charset val="134"/>
    </font>
    <font>
      <sz val="14"/>
      <name val="仿宋_GB2312"/>
      <charset val="134"/>
    </font>
    <font>
      <sz val="12"/>
      <color theme="1"/>
      <name val="宋体"/>
      <charset val="134"/>
      <scheme val="minor"/>
    </font>
    <font>
      <b/>
      <sz val="36"/>
      <name val="方正小标宋简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49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view="pageBreakPreview" zoomScale="90" zoomScaleNormal="100" topLeftCell="A4" workbookViewId="0">
      <selection activeCell="L6" sqref="L6:L7"/>
    </sheetView>
  </sheetViews>
  <sheetFormatPr defaultColWidth="9" defaultRowHeight="13.5"/>
  <cols>
    <col min="1" max="1" width="8" style="1" customWidth="1"/>
    <col min="2" max="2" width="12.3416666666667" style="1" customWidth="1"/>
    <col min="3" max="3" width="11.0083333333333" style="1" customWidth="1"/>
    <col min="4" max="4" width="10.275" style="14" customWidth="1"/>
    <col min="5" max="5" width="17.1083333333333" style="1" customWidth="1"/>
    <col min="6" max="6" width="12.2" style="1" customWidth="1"/>
    <col min="7" max="7" width="15.175" style="1" customWidth="1"/>
    <col min="8" max="8" width="17.7" style="1" customWidth="1"/>
    <col min="9" max="9" width="21.6666666666667" style="15" customWidth="1"/>
    <col min="10" max="10" width="16.3666666666667" style="1" customWidth="1"/>
    <col min="11" max="11" width="15.6333333333333" style="1" customWidth="1"/>
    <col min="12" max="12" width="14.625" style="16" customWidth="1"/>
    <col min="13" max="13" width="13.625" style="16" customWidth="1"/>
    <col min="14" max="15" width="13.625" style="1" customWidth="1"/>
    <col min="16" max="16" width="11.6083333333333" style="1" customWidth="1"/>
    <col min="17" max="17" width="7.49166666666667" style="1" customWidth="1"/>
    <col min="18" max="18" width="9.21666666666667" style="1" customWidth="1"/>
    <col min="19" max="19" width="12.9666666666667" style="1" customWidth="1"/>
    <col min="20" max="20" width="25.6916666666667" style="1" customWidth="1"/>
    <col min="21" max="21" width="20.2333333333333" style="1" customWidth="1"/>
    <col min="22" max="22" width="24.3083333333333" style="15" customWidth="1"/>
    <col min="23" max="23" width="10.6333333333333" style="1" customWidth="1"/>
    <col min="24" max="24" width="10.1583333333333" style="1" customWidth="1"/>
    <col min="25" max="25" width="9.03333333333333" style="1" customWidth="1"/>
  </cols>
  <sheetData>
    <row r="1" ht="36" customHeight="1" spans="1:2">
      <c r="A1" s="17" t="s">
        <v>0</v>
      </c>
      <c r="B1" s="17"/>
    </row>
    <row r="2" ht="62" customHeight="1" spans="1:25">
      <c r="A2" s="18" t="s">
        <v>1</v>
      </c>
      <c r="B2" s="18"/>
      <c r="C2" s="18"/>
      <c r="D2" s="18"/>
      <c r="E2" s="18"/>
      <c r="F2" s="18"/>
      <c r="G2" s="18"/>
      <c r="H2" s="18"/>
      <c r="I2" s="28"/>
      <c r="J2" s="18"/>
      <c r="K2" s="18"/>
      <c r="L2" s="29"/>
      <c r="M2" s="29"/>
      <c r="N2" s="18"/>
      <c r="O2" s="18"/>
      <c r="P2" s="18"/>
      <c r="Q2" s="18"/>
      <c r="R2" s="18"/>
      <c r="S2" s="18"/>
      <c r="T2" s="18"/>
      <c r="U2" s="18"/>
      <c r="V2" s="28"/>
      <c r="W2" s="18"/>
      <c r="X2" s="18"/>
      <c r="Y2" s="18"/>
    </row>
    <row r="3" ht="55" customHeight="1" spans="1:25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19" t="s">
        <v>10</v>
      </c>
      <c r="J3" s="19" t="s">
        <v>11</v>
      </c>
      <c r="K3" s="19" t="s">
        <v>12</v>
      </c>
      <c r="L3" s="30" t="s">
        <v>13</v>
      </c>
      <c r="M3" s="30" t="s">
        <v>14</v>
      </c>
      <c r="N3" s="19"/>
      <c r="O3" s="19"/>
      <c r="P3" s="19"/>
      <c r="Q3" s="19"/>
      <c r="R3" s="19" t="s">
        <v>15</v>
      </c>
      <c r="S3" s="19"/>
      <c r="T3" s="19" t="s">
        <v>16</v>
      </c>
      <c r="U3" s="19" t="s">
        <v>17</v>
      </c>
      <c r="V3" s="19" t="s">
        <v>18</v>
      </c>
      <c r="W3" s="19" t="s">
        <v>19</v>
      </c>
      <c r="X3" s="19" t="s">
        <v>20</v>
      </c>
      <c r="Y3" s="19" t="s">
        <v>21</v>
      </c>
    </row>
    <row r="4" ht="72" customHeight="1" spans="1: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30"/>
      <c r="M4" s="30" t="s">
        <v>22</v>
      </c>
      <c r="N4" s="19" t="s">
        <v>23</v>
      </c>
      <c r="O4" s="19" t="s">
        <v>24</v>
      </c>
      <c r="P4" s="19" t="s">
        <v>25</v>
      </c>
      <c r="Q4" s="19" t="s">
        <v>26</v>
      </c>
      <c r="R4" s="19" t="s">
        <v>27</v>
      </c>
      <c r="S4" s="19" t="s">
        <v>28</v>
      </c>
      <c r="T4" s="19"/>
      <c r="U4" s="19"/>
      <c r="V4" s="19"/>
      <c r="W4" s="19"/>
      <c r="X4" s="19"/>
      <c r="Y4" s="19"/>
    </row>
    <row r="5" s="13" customFormat="1" ht="105" customHeight="1" spans="1:25">
      <c r="A5" s="20">
        <v>1</v>
      </c>
      <c r="B5" s="20" t="s">
        <v>29</v>
      </c>
      <c r="C5" s="20" t="s">
        <v>30</v>
      </c>
      <c r="D5" s="20" t="s">
        <v>31</v>
      </c>
      <c r="E5" s="20" t="s">
        <v>32</v>
      </c>
      <c r="F5" s="20" t="s">
        <v>33</v>
      </c>
      <c r="G5" s="20" t="s">
        <v>34</v>
      </c>
      <c r="H5" s="20" t="s">
        <v>35</v>
      </c>
      <c r="I5" s="31" t="s">
        <v>36</v>
      </c>
      <c r="J5" s="20" t="s">
        <v>37</v>
      </c>
      <c r="K5" s="20" t="s">
        <v>38</v>
      </c>
      <c r="L5" s="20">
        <v>133.53</v>
      </c>
      <c r="M5" s="20">
        <v>133.53</v>
      </c>
      <c r="N5" s="20"/>
      <c r="O5" s="20"/>
      <c r="P5" s="20"/>
      <c r="Q5" s="20"/>
      <c r="R5" s="20">
        <v>14</v>
      </c>
      <c r="S5" s="20">
        <v>33</v>
      </c>
      <c r="T5" s="20" t="s">
        <v>39</v>
      </c>
      <c r="U5" s="20" t="s">
        <v>40</v>
      </c>
      <c r="V5" s="20" t="s">
        <v>41</v>
      </c>
      <c r="W5" s="22" t="s">
        <v>42</v>
      </c>
      <c r="X5" s="22" t="s">
        <v>43</v>
      </c>
      <c r="Y5" s="20"/>
    </row>
    <row r="6" s="13" customFormat="1" ht="168" customHeight="1" spans="1:25">
      <c r="A6" s="20">
        <v>2</v>
      </c>
      <c r="B6" s="21" t="s">
        <v>44</v>
      </c>
      <c r="C6" s="20" t="s">
        <v>45</v>
      </c>
      <c r="D6" s="20" t="s">
        <v>46</v>
      </c>
      <c r="E6" s="20" t="s">
        <v>47</v>
      </c>
      <c r="F6" s="22" t="s">
        <v>48</v>
      </c>
      <c r="G6" s="22" t="s">
        <v>49</v>
      </c>
      <c r="H6" s="20" t="s">
        <v>35</v>
      </c>
      <c r="I6" s="32" t="s">
        <v>50</v>
      </c>
      <c r="J6" s="20" t="s">
        <v>37</v>
      </c>
      <c r="K6" s="21" t="s">
        <v>51</v>
      </c>
      <c r="L6" s="22">
        <v>32.7</v>
      </c>
      <c r="M6" s="22">
        <v>32.7</v>
      </c>
      <c r="N6" s="22"/>
      <c r="O6" s="22"/>
      <c r="P6" s="22"/>
      <c r="Q6" s="37"/>
      <c r="R6" s="22">
        <v>8</v>
      </c>
      <c r="S6" s="22">
        <v>19</v>
      </c>
      <c r="T6" s="20" t="s">
        <v>52</v>
      </c>
      <c r="U6" s="20" t="s">
        <v>40</v>
      </c>
      <c r="V6" s="20" t="s">
        <v>53</v>
      </c>
      <c r="W6" s="22" t="s">
        <v>54</v>
      </c>
      <c r="X6" s="22" t="s">
        <v>43</v>
      </c>
      <c r="Y6" s="20"/>
    </row>
    <row r="7" s="13" customFormat="1" ht="75" customHeight="1" spans="1:25">
      <c r="A7" s="23">
        <v>3</v>
      </c>
      <c r="B7" s="20" t="s">
        <v>44</v>
      </c>
      <c r="C7" s="20" t="s">
        <v>55</v>
      </c>
      <c r="D7" s="20" t="s">
        <v>55</v>
      </c>
      <c r="E7" s="20" t="s">
        <v>56</v>
      </c>
      <c r="F7" s="20" t="s">
        <v>33</v>
      </c>
      <c r="G7" s="20" t="s">
        <v>55</v>
      </c>
      <c r="H7" s="20" t="s">
        <v>57</v>
      </c>
      <c r="I7" s="31" t="s">
        <v>58</v>
      </c>
      <c r="J7" s="20" t="s">
        <v>59</v>
      </c>
      <c r="K7" s="20" t="s">
        <v>60</v>
      </c>
      <c r="L7" s="20">
        <f>133.830582+0.392</f>
        <v>134.222582</v>
      </c>
      <c r="M7" s="20">
        <f>133.830582+0.392</f>
        <v>134.222582</v>
      </c>
      <c r="N7" s="20"/>
      <c r="O7" s="20"/>
      <c r="P7" s="20"/>
      <c r="Q7" s="20"/>
      <c r="R7" s="20">
        <v>3300</v>
      </c>
      <c r="S7" s="20">
        <v>8230</v>
      </c>
      <c r="T7" s="20" t="s">
        <v>61</v>
      </c>
      <c r="U7" s="20" t="s">
        <v>40</v>
      </c>
      <c r="V7" s="20" t="s">
        <v>62</v>
      </c>
      <c r="W7" s="20" t="s">
        <v>42</v>
      </c>
      <c r="X7" s="20" t="s">
        <v>63</v>
      </c>
      <c r="Y7" s="20"/>
    </row>
    <row r="8" s="13" customFormat="1" ht="93" customHeight="1" spans="1:25">
      <c r="A8" s="23">
        <v>4</v>
      </c>
      <c r="B8" s="20" t="s">
        <v>64</v>
      </c>
      <c r="C8" s="20" t="s">
        <v>55</v>
      </c>
      <c r="D8" s="20" t="s">
        <v>55</v>
      </c>
      <c r="E8" s="20" t="s">
        <v>65</v>
      </c>
      <c r="F8" s="20" t="s">
        <v>33</v>
      </c>
      <c r="G8" s="20" t="s">
        <v>42</v>
      </c>
      <c r="H8" s="20" t="s">
        <v>66</v>
      </c>
      <c r="I8" s="31" t="s">
        <v>67</v>
      </c>
      <c r="J8" s="20" t="s">
        <v>68</v>
      </c>
      <c r="K8" s="24" t="s">
        <v>69</v>
      </c>
      <c r="L8" s="20">
        <f>S8*0.004</f>
        <v>24.608</v>
      </c>
      <c r="M8" s="20"/>
      <c r="N8" s="20"/>
      <c r="O8" s="20">
        <f>L8</f>
        <v>24.608</v>
      </c>
      <c r="P8" s="20"/>
      <c r="Q8" s="20"/>
      <c r="R8" s="20" t="s">
        <v>42</v>
      </c>
      <c r="S8" s="20">
        <v>6152</v>
      </c>
      <c r="T8" s="20" t="s">
        <v>70</v>
      </c>
      <c r="U8" s="20" t="s">
        <v>71</v>
      </c>
      <c r="V8" s="20" t="s">
        <v>72</v>
      </c>
      <c r="W8" s="20" t="s">
        <v>42</v>
      </c>
      <c r="X8" s="20" t="s">
        <v>63</v>
      </c>
      <c r="Y8" s="20"/>
    </row>
    <row r="9" s="13" customFormat="1" ht="86" customHeight="1" spans="1:25">
      <c r="A9" s="23">
        <v>5</v>
      </c>
      <c r="B9" s="24" t="s">
        <v>73</v>
      </c>
      <c r="C9" s="24" t="s">
        <v>55</v>
      </c>
      <c r="D9" s="24" t="s">
        <v>42</v>
      </c>
      <c r="E9" s="24" t="s">
        <v>74</v>
      </c>
      <c r="F9" s="24" t="s">
        <v>33</v>
      </c>
      <c r="G9" s="24" t="s">
        <v>42</v>
      </c>
      <c r="H9" s="24" t="s">
        <v>66</v>
      </c>
      <c r="I9" s="33" t="s">
        <v>75</v>
      </c>
      <c r="J9" s="24" t="s">
        <v>68</v>
      </c>
      <c r="K9" s="24" t="s">
        <v>69</v>
      </c>
      <c r="L9" s="20">
        <v>285</v>
      </c>
      <c r="M9" s="20">
        <f>71.010701-0.392</f>
        <v>70.618701</v>
      </c>
      <c r="N9" s="20">
        <v>132.065846</v>
      </c>
      <c r="O9" s="20">
        <f>81.923453+0.392</f>
        <v>82.315453</v>
      </c>
      <c r="P9" s="20"/>
      <c r="Q9" s="20"/>
      <c r="R9" s="24" t="s">
        <v>42</v>
      </c>
      <c r="S9" s="24">
        <v>2400</v>
      </c>
      <c r="T9" s="24" t="s">
        <v>76</v>
      </c>
      <c r="U9" s="24" t="s">
        <v>40</v>
      </c>
      <c r="V9" s="24" t="s">
        <v>77</v>
      </c>
      <c r="W9" s="24" t="s">
        <v>42</v>
      </c>
      <c r="X9" s="24" t="s">
        <v>63</v>
      </c>
      <c r="Y9" s="20"/>
    </row>
    <row r="10" ht="35" customHeight="1" spans="1:25">
      <c r="A10" s="25" t="s">
        <v>78</v>
      </c>
      <c r="B10" s="26"/>
      <c r="C10" s="26"/>
      <c r="D10" s="27"/>
      <c r="E10" s="26"/>
      <c r="F10" s="26"/>
      <c r="G10" s="26"/>
      <c r="H10" s="26"/>
      <c r="I10" s="34"/>
      <c r="J10" s="26"/>
      <c r="K10" s="26"/>
      <c r="L10" s="35">
        <f>SUM(L5:L9)</f>
        <v>610.060582</v>
      </c>
      <c r="M10" s="35">
        <f>SUM(M5:M9)</f>
        <v>371.071283</v>
      </c>
      <c r="N10" s="36">
        <f>SUM(N5:N9)</f>
        <v>132.065846</v>
      </c>
      <c r="O10" s="36">
        <f>SUM(O5:O9)</f>
        <v>106.923453</v>
      </c>
      <c r="P10" s="26"/>
      <c r="Q10" s="26"/>
      <c r="R10" s="26"/>
      <c r="S10" s="26"/>
      <c r="T10" s="26"/>
      <c r="U10" s="26"/>
      <c r="V10" s="34"/>
      <c r="W10" s="26"/>
      <c r="X10" s="26"/>
      <c r="Y10" s="26"/>
    </row>
  </sheetData>
  <mergeCells count="22">
    <mergeCell ref="A1:B1"/>
    <mergeCell ref="A2:Y2"/>
    <mergeCell ref="M3:Q3"/>
    <mergeCell ref="R3:S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T3:T4"/>
    <mergeCell ref="U3:U4"/>
    <mergeCell ref="V3:V4"/>
    <mergeCell ref="W3:W4"/>
    <mergeCell ref="X3:X4"/>
    <mergeCell ref="Y3:Y4"/>
  </mergeCells>
  <pageMargins left="0.75" right="0.75" top="1" bottom="1" header="0.5" footer="0.5"/>
  <pageSetup paperSize="9" scale="3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view="pageBreakPreview" zoomScaleNormal="100" workbookViewId="0">
      <selection activeCell="D10" sqref="D10"/>
    </sheetView>
  </sheetViews>
  <sheetFormatPr defaultColWidth="9" defaultRowHeight="13.5"/>
  <cols>
    <col min="1" max="1" width="10.3833333333333" style="1" customWidth="1"/>
    <col min="2" max="2" width="16.125" style="1" customWidth="1"/>
    <col min="3" max="3" width="13.25" style="1" customWidth="1"/>
    <col min="4" max="4" width="16" style="1" customWidth="1"/>
    <col min="5" max="8" width="18.125" style="1" customWidth="1"/>
    <col min="9" max="9" width="15.375" style="1" customWidth="1"/>
    <col min="10" max="10" width="14.5" style="1" customWidth="1"/>
  </cols>
  <sheetData>
    <row r="1" ht="41" customHeight="1" spans="1:10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</row>
    <row r="2" ht="64" customHeight="1" spans="1:10">
      <c r="A2" s="4" t="s">
        <v>80</v>
      </c>
      <c r="B2" s="4"/>
      <c r="C2" s="4"/>
      <c r="D2" s="4"/>
      <c r="E2" s="4"/>
      <c r="F2" s="4"/>
      <c r="G2" s="4"/>
      <c r="H2" s="4"/>
      <c r="I2" s="4"/>
      <c r="J2" s="4"/>
    </row>
    <row r="3" ht="37" customHeight="1" spans="1:10">
      <c r="A3" s="5" t="s">
        <v>2</v>
      </c>
      <c r="B3" s="5" t="s">
        <v>81</v>
      </c>
      <c r="C3" s="5" t="s">
        <v>82</v>
      </c>
      <c r="D3" s="5" t="s">
        <v>83</v>
      </c>
      <c r="E3" s="5" t="s">
        <v>84</v>
      </c>
      <c r="F3" s="5"/>
      <c r="G3" s="5"/>
      <c r="H3" s="5"/>
      <c r="I3" s="5" t="s">
        <v>26</v>
      </c>
      <c r="J3" s="5" t="s">
        <v>21</v>
      </c>
    </row>
    <row r="4" ht="36" customHeight="1" spans="1:10">
      <c r="A4" s="5"/>
      <c r="B4" s="5"/>
      <c r="C4" s="5"/>
      <c r="D4" s="5"/>
      <c r="E4" s="6" t="s">
        <v>85</v>
      </c>
      <c r="F4" s="6" t="s">
        <v>86</v>
      </c>
      <c r="G4" s="6" t="s">
        <v>87</v>
      </c>
      <c r="H4" s="6" t="s">
        <v>88</v>
      </c>
      <c r="I4" s="5"/>
      <c r="J4" s="5"/>
    </row>
    <row r="5" ht="57" customHeight="1" spans="1:10">
      <c r="A5" s="7">
        <v>1</v>
      </c>
      <c r="B5" s="7" t="s">
        <v>29</v>
      </c>
      <c r="C5" s="7">
        <v>1</v>
      </c>
      <c r="D5" s="7">
        <v>133.53</v>
      </c>
      <c r="E5" s="7">
        <v>133.53</v>
      </c>
      <c r="F5" s="7"/>
      <c r="G5" s="7"/>
      <c r="H5" s="7"/>
      <c r="I5" s="7"/>
      <c r="J5" s="7"/>
    </row>
    <row r="6" ht="57" customHeight="1" spans="1:10">
      <c r="A6" s="7">
        <v>2</v>
      </c>
      <c r="B6" s="7" t="s">
        <v>44</v>
      </c>
      <c r="C6" s="7">
        <v>2</v>
      </c>
      <c r="D6" s="8">
        <v>166.922582</v>
      </c>
      <c r="E6" s="8">
        <v>166.922582</v>
      </c>
      <c r="F6" s="8"/>
      <c r="G6" s="7"/>
      <c r="H6" s="7"/>
      <c r="I6" s="7"/>
      <c r="J6" s="7"/>
    </row>
    <row r="7" ht="57" customHeight="1" spans="1:10">
      <c r="A7" s="7">
        <v>3</v>
      </c>
      <c r="B7" s="7" t="s">
        <v>73</v>
      </c>
      <c r="C7" s="7">
        <v>1</v>
      </c>
      <c r="D7" s="7">
        <v>285</v>
      </c>
      <c r="E7" s="9">
        <v>70.618701</v>
      </c>
      <c r="F7" s="9">
        <v>132.065846</v>
      </c>
      <c r="G7" s="9">
        <v>82.315453</v>
      </c>
      <c r="H7" s="7"/>
      <c r="I7" s="7"/>
      <c r="J7" s="7"/>
    </row>
    <row r="8" ht="57" customHeight="1" spans="1:10">
      <c r="A8" s="7">
        <v>4</v>
      </c>
      <c r="B8" s="7" t="s">
        <v>64</v>
      </c>
      <c r="C8" s="7">
        <v>1</v>
      </c>
      <c r="D8" s="7">
        <v>24.608</v>
      </c>
      <c r="E8" s="7"/>
      <c r="F8" s="7"/>
      <c r="G8" s="7">
        <v>24.608</v>
      </c>
      <c r="H8" s="7"/>
      <c r="I8" s="7"/>
      <c r="J8" s="7"/>
    </row>
    <row r="9" ht="57" customHeight="1" spans="1:10">
      <c r="A9" s="7">
        <v>5</v>
      </c>
      <c r="B9" s="7" t="s">
        <v>89</v>
      </c>
      <c r="C9" s="7"/>
      <c r="D9" s="10"/>
      <c r="E9" s="10"/>
      <c r="F9" s="10"/>
      <c r="G9" s="7"/>
      <c r="H9" s="7"/>
      <c r="I9" s="7"/>
      <c r="J9" s="7"/>
    </row>
    <row r="10" ht="27" customHeight="1" spans="1:10">
      <c r="A10" s="11" t="s">
        <v>78</v>
      </c>
      <c r="B10" s="12"/>
      <c r="C10" s="7">
        <f t="shared" ref="C10:G10" si="0">SUM(C5:C9)</f>
        <v>5</v>
      </c>
      <c r="D10" s="7">
        <f t="shared" si="0"/>
        <v>610.060582</v>
      </c>
      <c r="E10" s="9">
        <f t="shared" si="0"/>
        <v>371.071283</v>
      </c>
      <c r="F10" s="7">
        <f t="shared" si="0"/>
        <v>132.065846</v>
      </c>
      <c r="G10" s="7">
        <f t="shared" si="0"/>
        <v>106.923453</v>
      </c>
      <c r="H10" s="8"/>
      <c r="I10" s="8"/>
      <c r="J10" s="8"/>
    </row>
  </sheetData>
  <mergeCells count="9">
    <mergeCell ref="A2:J2"/>
    <mergeCell ref="E3:H3"/>
    <mergeCell ref="A10:B10"/>
    <mergeCell ref="A3:A4"/>
    <mergeCell ref="B3:B4"/>
    <mergeCell ref="C3:C4"/>
    <mergeCell ref="D3:D4"/>
    <mergeCell ref="I3:I4"/>
    <mergeCell ref="J3:J4"/>
  </mergeCells>
  <pageMargins left="0.75" right="0.75" top="1" bottom="1" header="0.5" footer="0.5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WPS_1527848734</cp:lastModifiedBy>
  <dcterms:created xsi:type="dcterms:W3CDTF">2025-08-01T01:12:00Z</dcterms:created>
  <dcterms:modified xsi:type="dcterms:W3CDTF">2025-09-05T09:34:19Z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7D485ED9D3F74D22A1C1D41365E6E15C_13</vt:lpwstr>
  </property>
  <property fmtid="{D5CDD505-2E9C-101B-9397-08002B2CF9AE}" pid="3" name="KSOProductBuildVer">
    <vt:lpwstr>2052-12.1.0.22529</vt:lpwstr>
  </property>
</Properties>
</file>